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ělohorská 1427-100,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Bělohorská 1427-100,...'!$C$143:$K$1433</definedName>
    <definedName name="_xlnm.Print_Area" localSheetId="1">'01 - Bělohorská 1427-100,...'!$C$4:$J$76,'01 - Bělohorská 1427-100,...'!$C$82:$J$125,'01 - Bělohorská 1427-100,...'!$C$131:$J$1433</definedName>
    <definedName name="_xlnm.Print_Titles" localSheetId="1">'01 - Bělohorská 1427-100,...'!$143:$143</definedName>
  </definedNames>
  <calcPr/>
</workbook>
</file>

<file path=xl/calcChain.xml><?xml version="1.0" encoding="utf-8"?>
<calcChain xmlns="http://schemas.openxmlformats.org/spreadsheetml/2006/main">
  <c i="2" l="1" r="J1428"/>
  <c r="J37"/>
  <c r="J36"/>
  <c i="1" r="AY95"/>
  <c i="2" r="J35"/>
  <c i="1" r="AX95"/>
  <c i="2" r="BI1433"/>
  <c r="BH1433"/>
  <c r="BG1433"/>
  <c r="BE1433"/>
  <c r="T1433"/>
  <c r="T1432"/>
  <c r="R1433"/>
  <c r="R1432"/>
  <c r="P1433"/>
  <c r="P1432"/>
  <c r="BI1431"/>
  <c r="BH1431"/>
  <c r="BG1431"/>
  <c r="BE1431"/>
  <c r="T1431"/>
  <c r="T1430"/>
  <c r="T1429"/>
  <c r="R1431"/>
  <c r="R1430"/>
  <c r="R1429"/>
  <c r="P1431"/>
  <c r="P1430"/>
  <c r="P1429"/>
  <c r="J121"/>
  <c r="BI1412"/>
  <c r="BH1412"/>
  <c r="BG1412"/>
  <c r="BE1412"/>
  <c r="T1412"/>
  <c r="R1412"/>
  <c r="P1412"/>
  <c r="BI1390"/>
  <c r="BH1390"/>
  <c r="BG1390"/>
  <c r="BE1390"/>
  <c r="T1390"/>
  <c r="R1390"/>
  <c r="P1390"/>
  <c r="BI1368"/>
  <c r="BH1368"/>
  <c r="BG1368"/>
  <c r="BE1368"/>
  <c r="T1368"/>
  <c r="R1368"/>
  <c r="P1368"/>
  <c r="BI1365"/>
  <c r="BH1365"/>
  <c r="BG1365"/>
  <c r="BE1365"/>
  <c r="T1365"/>
  <c r="R1365"/>
  <c r="P1365"/>
  <c r="BI1363"/>
  <c r="BH1363"/>
  <c r="BG1363"/>
  <c r="BE1363"/>
  <c r="T1363"/>
  <c r="R1363"/>
  <c r="P1363"/>
  <c r="BI1360"/>
  <c r="BH1360"/>
  <c r="BG1360"/>
  <c r="BE1360"/>
  <c r="T1360"/>
  <c r="R1360"/>
  <c r="P1360"/>
  <c r="BI1350"/>
  <c r="BH1350"/>
  <c r="BG1350"/>
  <c r="BE1350"/>
  <c r="T1350"/>
  <c r="R1350"/>
  <c r="P1350"/>
  <c r="BI1328"/>
  <c r="BH1328"/>
  <c r="BG1328"/>
  <c r="BE1328"/>
  <c r="T1328"/>
  <c r="R1328"/>
  <c r="P1328"/>
  <c r="BI1306"/>
  <c r="BH1306"/>
  <c r="BG1306"/>
  <c r="BE1306"/>
  <c r="T1306"/>
  <c r="R1306"/>
  <c r="P1306"/>
  <c r="BI1284"/>
  <c r="BH1284"/>
  <c r="BG1284"/>
  <c r="BE1284"/>
  <c r="T1284"/>
  <c r="R1284"/>
  <c r="P1284"/>
  <c r="BI1262"/>
  <c r="BH1262"/>
  <c r="BG1262"/>
  <c r="BE1262"/>
  <c r="T1262"/>
  <c r="R1262"/>
  <c r="P1262"/>
  <c r="BI1258"/>
  <c r="BH1258"/>
  <c r="BG1258"/>
  <c r="BE1258"/>
  <c r="T1258"/>
  <c r="R1258"/>
  <c r="P1258"/>
  <c r="BI1252"/>
  <c r="BH1252"/>
  <c r="BG1252"/>
  <c r="BE1252"/>
  <c r="T1252"/>
  <c r="R1252"/>
  <c r="P1252"/>
  <c r="BI1249"/>
  <c r="BH1249"/>
  <c r="BG1249"/>
  <c r="BE1249"/>
  <c r="T1249"/>
  <c r="R1249"/>
  <c r="P1249"/>
  <c r="BI1243"/>
  <c r="BH1243"/>
  <c r="BG1243"/>
  <c r="BE1243"/>
  <c r="T1243"/>
  <c r="R1243"/>
  <c r="P1243"/>
  <c r="BI1240"/>
  <c r="BH1240"/>
  <c r="BG1240"/>
  <c r="BE1240"/>
  <c r="T1240"/>
  <c r="R1240"/>
  <c r="P1240"/>
  <c r="BI1237"/>
  <c r="BH1237"/>
  <c r="BG1237"/>
  <c r="BE1237"/>
  <c r="T1237"/>
  <c r="R1237"/>
  <c r="P1237"/>
  <c r="BI1231"/>
  <c r="BH1231"/>
  <c r="BG1231"/>
  <c r="BE1231"/>
  <c r="T1231"/>
  <c r="R1231"/>
  <c r="P1231"/>
  <c r="BI1228"/>
  <c r="BH1228"/>
  <c r="BG1228"/>
  <c r="BE1228"/>
  <c r="T1228"/>
  <c r="R1228"/>
  <c r="P1228"/>
  <c r="BI1222"/>
  <c r="BH1222"/>
  <c r="BG1222"/>
  <c r="BE1222"/>
  <c r="T1222"/>
  <c r="R1222"/>
  <c r="P1222"/>
  <c r="BI1216"/>
  <c r="BH1216"/>
  <c r="BG1216"/>
  <c r="BE1216"/>
  <c r="T1216"/>
  <c r="R1216"/>
  <c r="P1216"/>
  <c r="BI1210"/>
  <c r="BH1210"/>
  <c r="BG1210"/>
  <c r="BE1210"/>
  <c r="T1210"/>
  <c r="R1210"/>
  <c r="P1210"/>
  <c r="BI1207"/>
  <c r="BH1207"/>
  <c r="BG1207"/>
  <c r="BE1207"/>
  <c r="T1207"/>
  <c r="R1207"/>
  <c r="P1207"/>
  <c r="BI1204"/>
  <c r="BH1204"/>
  <c r="BG1204"/>
  <c r="BE1204"/>
  <c r="T1204"/>
  <c r="R1204"/>
  <c r="P1204"/>
  <c r="BI1201"/>
  <c r="BH1201"/>
  <c r="BG1201"/>
  <c r="BE1201"/>
  <c r="T1201"/>
  <c r="R1201"/>
  <c r="P1201"/>
  <c r="BI1198"/>
  <c r="BH1198"/>
  <c r="BG1198"/>
  <c r="BE1198"/>
  <c r="T1198"/>
  <c r="R1198"/>
  <c r="P1198"/>
  <c r="BI1195"/>
  <c r="BH1195"/>
  <c r="BG1195"/>
  <c r="BE1195"/>
  <c r="T1195"/>
  <c r="R1195"/>
  <c r="P1195"/>
  <c r="BI1192"/>
  <c r="BH1192"/>
  <c r="BG1192"/>
  <c r="BE1192"/>
  <c r="T1192"/>
  <c r="R1192"/>
  <c r="P1192"/>
  <c r="BI1190"/>
  <c r="BH1190"/>
  <c r="BG1190"/>
  <c r="BE1190"/>
  <c r="T1190"/>
  <c r="R1190"/>
  <c r="P1190"/>
  <c r="BI1176"/>
  <c r="BH1176"/>
  <c r="BG1176"/>
  <c r="BE1176"/>
  <c r="T1176"/>
  <c r="R1176"/>
  <c r="P1176"/>
  <c r="BI1174"/>
  <c r="BH1174"/>
  <c r="BG1174"/>
  <c r="BE1174"/>
  <c r="T1174"/>
  <c r="R1174"/>
  <c r="P1174"/>
  <c r="BI1160"/>
  <c r="BH1160"/>
  <c r="BG1160"/>
  <c r="BE1160"/>
  <c r="T1160"/>
  <c r="R1160"/>
  <c r="P1160"/>
  <c r="BI1146"/>
  <c r="BH1146"/>
  <c r="BG1146"/>
  <c r="BE1146"/>
  <c r="T1146"/>
  <c r="R1146"/>
  <c r="P1146"/>
  <c r="BI1132"/>
  <c r="BH1132"/>
  <c r="BG1132"/>
  <c r="BE1132"/>
  <c r="T1132"/>
  <c r="R1132"/>
  <c r="P1132"/>
  <c r="BI1118"/>
  <c r="BH1118"/>
  <c r="BG1118"/>
  <c r="BE1118"/>
  <c r="T1118"/>
  <c r="R1118"/>
  <c r="P1118"/>
  <c r="BI1113"/>
  <c r="BH1113"/>
  <c r="BG1113"/>
  <c r="BE1113"/>
  <c r="T1113"/>
  <c r="R1113"/>
  <c r="P1113"/>
  <c r="BI1111"/>
  <c r="BH1111"/>
  <c r="BG1111"/>
  <c r="BE1111"/>
  <c r="T1111"/>
  <c r="R1111"/>
  <c r="P1111"/>
  <c r="BI1110"/>
  <c r="BH1110"/>
  <c r="BG1110"/>
  <c r="BE1110"/>
  <c r="T1110"/>
  <c r="R1110"/>
  <c r="P1110"/>
  <c r="BI1109"/>
  <c r="BH1109"/>
  <c r="BG1109"/>
  <c r="BE1109"/>
  <c r="T1109"/>
  <c r="R1109"/>
  <c r="P1109"/>
  <c r="BI1105"/>
  <c r="BH1105"/>
  <c r="BG1105"/>
  <c r="BE1105"/>
  <c r="T1105"/>
  <c r="R1105"/>
  <c r="P1105"/>
  <c r="BI1102"/>
  <c r="BH1102"/>
  <c r="BG1102"/>
  <c r="BE1102"/>
  <c r="T1102"/>
  <c r="R1102"/>
  <c r="P1102"/>
  <c r="BI1096"/>
  <c r="BH1096"/>
  <c r="BG1096"/>
  <c r="BE1096"/>
  <c r="T1096"/>
  <c r="R1096"/>
  <c r="P1096"/>
  <c r="BI1092"/>
  <c r="BH1092"/>
  <c r="BG1092"/>
  <c r="BE1092"/>
  <c r="T1092"/>
  <c r="R1092"/>
  <c r="P1092"/>
  <c r="BI1088"/>
  <c r="BH1088"/>
  <c r="BG1088"/>
  <c r="BE1088"/>
  <c r="T1088"/>
  <c r="R1088"/>
  <c r="P1088"/>
  <c r="BI1086"/>
  <c r="BH1086"/>
  <c r="BG1086"/>
  <c r="BE1086"/>
  <c r="T1086"/>
  <c r="R1086"/>
  <c r="P1086"/>
  <c r="BI1081"/>
  <c r="BH1081"/>
  <c r="BG1081"/>
  <c r="BE1081"/>
  <c r="T1081"/>
  <c r="R1081"/>
  <c r="P1081"/>
  <c r="BI1078"/>
  <c r="BH1078"/>
  <c r="BG1078"/>
  <c r="BE1078"/>
  <c r="T1078"/>
  <c r="R1078"/>
  <c r="P1078"/>
  <c r="BI1076"/>
  <c r="BH1076"/>
  <c r="BG1076"/>
  <c r="BE1076"/>
  <c r="T1076"/>
  <c r="R1076"/>
  <c r="P1076"/>
  <c r="BI1073"/>
  <c r="BH1073"/>
  <c r="BG1073"/>
  <c r="BE1073"/>
  <c r="T1073"/>
  <c r="R1073"/>
  <c r="P1073"/>
  <c r="BI1069"/>
  <c r="BH1069"/>
  <c r="BG1069"/>
  <c r="BE1069"/>
  <c r="T1069"/>
  <c r="R1069"/>
  <c r="P1069"/>
  <c r="BI1068"/>
  <c r="BH1068"/>
  <c r="BG1068"/>
  <c r="BE1068"/>
  <c r="T1068"/>
  <c r="R1068"/>
  <c r="P1068"/>
  <c r="BI1064"/>
  <c r="BH1064"/>
  <c r="BG1064"/>
  <c r="BE1064"/>
  <c r="T1064"/>
  <c r="R1064"/>
  <c r="P1064"/>
  <c r="BI1058"/>
  <c r="BH1058"/>
  <c r="BG1058"/>
  <c r="BE1058"/>
  <c r="T1058"/>
  <c r="R1058"/>
  <c r="P1058"/>
  <c r="BI1054"/>
  <c r="BH1054"/>
  <c r="BG1054"/>
  <c r="BE1054"/>
  <c r="T1054"/>
  <c r="R1054"/>
  <c r="P1054"/>
  <c r="BI1050"/>
  <c r="BH1050"/>
  <c r="BG1050"/>
  <c r="BE1050"/>
  <c r="T1050"/>
  <c r="R1050"/>
  <c r="P1050"/>
  <c r="BI1046"/>
  <c r="BH1046"/>
  <c r="BG1046"/>
  <c r="BE1046"/>
  <c r="T1046"/>
  <c r="R1046"/>
  <c r="P1046"/>
  <c r="BI1043"/>
  <c r="BH1043"/>
  <c r="BG1043"/>
  <c r="BE1043"/>
  <c r="T1043"/>
  <c r="R1043"/>
  <c r="P1043"/>
  <c r="BI1041"/>
  <c r="BH1041"/>
  <c r="BG1041"/>
  <c r="BE1041"/>
  <c r="T1041"/>
  <c r="R1041"/>
  <c r="P1041"/>
  <c r="BI1040"/>
  <c r="BH1040"/>
  <c r="BG1040"/>
  <c r="BE1040"/>
  <c r="T1040"/>
  <c r="R1040"/>
  <c r="P1040"/>
  <c r="BI1039"/>
  <c r="BH1039"/>
  <c r="BG1039"/>
  <c r="BE1039"/>
  <c r="T1039"/>
  <c r="R1039"/>
  <c r="P1039"/>
  <c r="BI1034"/>
  <c r="BH1034"/>
  <c r="BG1034"/>
  <c r="BE1034"/>
  <c r="T1034"/>
  <c r="R1034"/>
  <c r="P1034"/>
  <c r="BI1030"/>
  <c r="BH1030"/>
  <c r="BG1030"/>
  <c r="BE1030"/>
  <c r="T1030"/>
  <c r="R1030"/>
  <c r="P1030"/>
  <c r="BI1028"/>
  <c r="BH1028"/>
  <c r="BG1028"/>
  <c r="BE1028"/>
  <c r="T1028"/>
  <c r="R1028"/>
  <c r="P1028"/>
  <c r="BI1024"/>
  <c r="BH1024"/>
  <c r="BG1024"/>
  <c r="BE1024"/>
  <c r="T1024"/>
  <c r="R1024"/>
  <c r="P1024"/>
  <c r="BI1020"/>
  <c r="BH1020"/>
  <c r="BG1020"/>
  <c r="BE1020"/>
  <c r="T1020"/>
  <c r="R1020"/>
  <c r="P1020"/>
  <c r="BI1016"/>
  <c r="BH1016"/>
  <c r="BG1016"/>
  <c r="BE1016"/>
  <c r="T1016"/>
  <c r="R1016"/>
  <c r="P1016"/>
  <c r="BI1012"/>
  <c r="BH1012"/>
  <c r="BG1012"/>
  <c r="BE1012"/>
  <c r="T1012"/>
  <c r="R1012"/>
  <c r="P1012"/>
  <c r="BI1008"/>
  <c r="BH1008"/>
  <c r="BG1008"/>
  <c r="BE1008"/>
  <c r="T1008"/>
  <c r="R1008"/>
  <c r="P1008"/>
  <c r="BI1004"/>
  <c r="BH1004"/>
  <c r="BG1004"/>
  <c r="BE1004"/>
  <c r="T1004"/>
  <c r="R1004"/>
  <c r="P1004"/>
  <c r="BI1002"/>
  <c r="BH1002"/>
  <c r="BG1002"/>
  <c r="BE1002"/>
  <c r="T1002"/>
  <c r="R1002"/>
  <c r="P1002"/>
  <c r="BI1001"/>
  <c r="BH1001"/>
  <c r="BG1001"/>
  <c r="BE1001"/>
  <c r="T1001"/>
  <c r="R1001"/>
  <c r="P1001"/>
  <c r="BI1000"/>
  <c r="BH1000"/>
  <c r="BG1000"/>
  <c r="BE1000"/>
  <c r="T1000"/>
  <c r="R1000"/>
  <c r="P1000"/>
  <c r="BI997"/>
  <c r="BH997"/>
  <c r="BG997"/>
  <c r="BE997"/>
  <c r="T997"/>
  <c r="R997"/>
  <c r="P997"/>
  <c r="BI991"/>
  <c r="BH991"/>
  <c r="BG991"/>
  <c r="BE991"/>
  <c r="T991"/>
  <c r="R991"/>
  <c r="P991"/>
  <c r="BI986"/>
  <c r="BH986"/>
  <c r="BG986"/>
  <c r="BE986"/>
  <c r="T986"/>
  <c r="R986"/>
  <c r="P986"/>
  <c r="BI983"/>
  <c r="BH983"/>
  <c r="BG983"/>
  <c r="BE983"/>
  <c r="T983"/>
  <c r="R983"/>
  <c r="P983"/>
  <c r="BI981"/>
  <c r="BH981"/>
  <c r="BG981"/>
  <c r="BE981"/>
  <c r="T981"/>
  <c r="R981"/>
  <c r="P981"/>
  <c r="BI980"/>
  <c r="BH980"/>
  <c r="BG980"/>
  <c r="BE980"/>
  <c r="T980"/>
  <c r="R980"/>
  <c r="P980"/>
  <c r="BI979"/>
  <c r="BH979"/>
  <c r="BG979"/>
  <c r="BE979"/>
  <c r="T979"/>
  <c r="R979"/>
  <c r="P979"/>
  <c r="BI971"/>
  <c r="BH971"/>
  <c r="BG971"/>
  <c r="BE971"/>
  <c r="T971"/>
  <c r="R971"/>
  <c r="P971"/>
  <c r="BI967"/>
  <c r="BH967"/>
  <c r="BG967"/>
  <c r="BE967"/>
  <c r="T967"/>
  <c r="R967"/>
  <c r="P967"/>
  <c r="BI958"/>
  <c r="BH958"/>
  <c r="BG958"/>
  <c r="BE958"/>
  <c r="T958"/>
  <c r="R958"/>
  <c r="P958"/>
  <c r="BI949"/>
  <c r="BH949"/>
  <c r="BG949"/>
  <c r="BE949"/>
  <c r="T949"/>
  <c r="R949"/>
  <c r="P949"/>
  <c r="BI941"/>
  <c r="BH941"/>
  <c r="BG941"/>
  <c r="BE941"/>
  <c r="T941"/>
  <c r="R941"/>
  <c r="P941"/>
  <c r="BI937"/>
  <c r="BH937"/>
  <c r="BG937"/>
  <c r="BE937"/>
  <c r="T937"/>
  <c r="R937"/>
  <c r="P937"/>
  <c r="BI929"/>
  <c r="BH929"/>
  <c r="BG929"/>
  <c r="BE929"/>
  <c r="T929"/>
  <c r="R929"/>
  <c r="P929"/>
  <c r="BI927"/>
  <c r="BH927"/>
  <c r="BG927"/>
  <c r="BE927"/>
  <c r="T927"/>
  <c r="R927"/>
  <c r="P927"/>
  <c r="BI921"/>
  <c r="BH921"/>
  <c r="BG921"/>
  <c r="BE921"/>
  <c r="T921"/>
  <c r="R921"/>
  <c r="P921"/>
  <c r="BI913"/>
  <c r="BH913"/>
  <c r="BG913"/>
  <c r="BE913"/>
  <c r="T913"/>
  <c r="R913"/>
  <c r="P913"/>
  <c r="BI905"/>
  <c r="BH905"/>
  <c r="BG905"/>
  <c r="BE905"/>
  <c r="T905"/>
  <c r="R905"/>
  <c r="P905"/>
  <c r="BI897"/>
  <c r="BH897"/>
  <c r="BG897"/>
  <c r="BE897"/>
  <c r="T897"/>
  <c r="R897"/>
  <c r="P897"/>
  <c r="BI893"/>
  <c r="BH893"/>
  <c r="BG893"/>
  <c r="BE893"/>
  <c r="T893"/>
  <c r="T892"/>
  <c r="R893"/>
  <c r="R892"/>
  <c r="P893"/>
  <c r="P892"/>
  <c r="BI891"/>
  <c r="BH891"/>
  <c r="BG891"/>
  <c r="BE891"/>
  <c r="T891"/>
  <c r="R891"/>
  <c r="P891"/>
  <c r="BI890"/>
  <c r="BH890"/>
  <c r="BG890"/>
  <c r="BE890"/>
  <c r="T890"/>
  <c r="R890"/>
  <c r="P890"/>
  <c r="BI889"/>
  <c r="BH889"/>
  <c r="BG889"/>
  <c r="BE889"/>
  <c r="T889"/>
  <c r="R889"/>
  <c r="P889"/>
  <c r="BI886"/>
  <c r="BH886"/>
  <c r="BG886"/>
  <c r="BE886"/>
  <c r="T886"/>
  <c r="R886"/>
  <c r="P886"/>
  <c r="BI882"/>
  <c r="BH882"/>
  <c r="BG882"/>
  <c r="BE882"/>
  <c r="T882"/>
  <c r="R882"/>
  <c r="P882"/>
  <c r="BI878"/>
  <c r="BH878"/>
  <c r="BG878"/>
  <c r="BE878"/>
  <c r="T878"/>
  <c r="R878"/>
  <c r="P878"/>
  <c r="BI875"/>
  <c r="BH875"/>
  <c r="BG875"/>
  <c r="BE875"/>
  <c r="T875"/>
  <c r="R875"/>
  <c r="P875"/>
  <c r="BI869"/>
  <c r="BH869"/>
  <c r="BG869"/>
  <c r="BE869"/>
  <c r="T869"/>
  <c r="R869"/>
  <c r="P869"/>
  <c r="BI867"/>
  <c r="BH867"/>
  <c r="BG867"/>
  <c r="BE867"/>
  <c r="T867"/>
  <c r="R867"/>
  <c r="P867"/>
  <c r="BI866"/>
  <c r="BH866"/>
  <c r="BG866"/>
  <c r="BE866"/>
  <c r="T866"/>
  <c r="R866"/>
  <c r="P866"/>
  <c r="BI865"/>
  <c r="BH865"/>
  <c r="BG865"/>
  <c r="BE865"/>
  <c r="T865"/>
  <c r="R865"/>
  <c r="P865"/>
  <c r="BI862"/>
  <c r="BH862"/>
  <c r="BG862"/>
  <c r="BE862"/>
  <c r="T862"/>
  <c r="R862"/>
  <c r="P862"/>
  <c r="BI859"/>
  <c r="BH859"/>
  <c r="BG859"/>
  <c r="BE859"/>
  <c r="T859"/>
  <c r="R859"/>
  <c r="P859"/>
  <c r="BI857"/>
  <c r="BH857"/>
  <c r="BG857"/>
  <c r="BE857"/>
  <c r="T857"/>
  <c r="R857"/>
  <c r="P857"/>
  <c r="BI856"/>
  <c r="BH856"/>
  <c r="BG856"/>
  <c r="BE856"/>
  <c r="T856"/>
  <c r="R856"/>
  <c r="P856"/>
  <c r="BI855"/>
  <c r="BH855"/>
  <c r="BG855"/>
  <c r="BE855"/>
  <c r="T855"/>
  <c r="R855"/>
  <c r="P855"/>
  <c r="BI853"/>
  <c r="BH853"/>
  <c r="BG853"/>
  <c r="BE853"/>
  <c r="T853"/>
  <c r="R853"/>
  <c r="P853"/>
  <c r="BI851"/>
  <c r="BH851"/>
  <c r="BG851"/>
  <c r="BE851"/>
  <c r="T851"/>
  <c r="R851"/>
  <c r="P851"/>
  <c r="BI847"/>
  <c r="BH847"/>
  <c r="BG847"/>
  <c r="BE847"/>
  <c r="T847"/>
  <c r="R847"/>
  <c r="P847"/>
  <c r="BI846"/>
  <c r="BH846"/>
  <c r="BG846"/>
  <c r="BE846"/>
  <c r="T846"/>
  <c r="R846"/>
  <c r="P846"/>
  <c r="BI845"/>
  <c r="BH845"/>
  <c r="BG845"/>
  <c r="BE845"/>
  <c r="T845"/>
  <c r="R845"/>
  <c r="P845"/>
  <c r="BI843"/>
  <c r="BH843"/>
  <c r="BG843"/>
  <c r="BE843"/>
  <c r="T843"/>
  <c r="R843"/>
  <c r="P843"/>
  <c r="BI842"/>
  <c r="BH842"/>
  <c r="BG842"/>
  <c r="BE842"/>
  <c r="T842"/>
  <c r="R842"/>
  <c r="P842"/>
  <c r="BI840"/>
  <c r="BH840"/>
  <c r="BG840"/>
  <c r="BE840"/>
  <c r="T840"/>
  <c r="R840"/>
  <c r="P840"/>
  <c r="BI839"/>
  <c r="BH839"/>
  <c r="BG839"/>
  <c r="BE839"/>
  <c r="T839"/>
  <c r="R839"/>
  <c r="P839"/>
  <c r="BI837"/>
  <c r="BH837"/>
  <c r="BG837"/>
  <c r="BE837"/>
  <c r="T837"/>
  <c r="R837"/>
  <c r="P837"/>
  <c r="BI835"/>
  <c r="BH835"/>
  <c r="BG835"/>
  <c r="BE835"/>
  <c r="T835"/>
  <c r="R835"/>
  <c r="P835"/>
  <c r="BI833"/>
  <c r="BH833"/>
  <c r="BG833"/>
  <c r="BE833"/>
  <c r="T833"/>
  <c r="R833"/>
  <c r="P833"/>
  <c r="BI831"/>
  <c r="BH831"/>
  <c r="BG831"/>
  <c r="BE831"/>
  <c r="T831"/>
  <c r="R831"/>
  <c r="P831"/>
  <c r="BI830"/>
  <c r="BH830"/>
  <c r="BG830"/>
  <c r="BE830"/>
  <c r="T830"/>
  <c r="R830"/>
  <c r="P830"/>
  <c r="BI829"/>
  <c r="BH829"/>
  <c r="BG829"/>
  <c r="BE829"/>
  <c r="T829"/>
  <c r="R829"/>
  <c r="P829"/>
  <c r="BI828"/>
  <c r="BH828"/>
  <c r="BG828"/>
  <c r="BE828"/>
  <c r="T828"/>
  <c r="R828"/>
  <c r="P828"/>
  <c r="BI826"/>
  <c r="BH826"/>
  <c r="BG826"/>
  <c r="BE826"/>
  <c r="T826"/>
  <c r="R826"/>
  <c r="P826"/>
  <c r="BI824"/>
  <c r="BH824"/>
  <c r="BG824"/>
  <c r="BE824"/>
  <c r="T824"/>
  <c r="R824"/>
  <c r="P824"/>
  <c r="BI822"/>
  <c r="BH822"/>
  <c r="BG822"/>
  <c r="BE822"/>
  <c r="T822"/>
  <c r="R822"/>
  <c r="P822"/>
  <c r="BI821"/>
  <c r="BH821"/>
  <c r="BG821"/>
  <c r="BE821"/>
  <c r="T821"/>
  <c r="R821"/>
  <c r="P821"/>
  <c r="BI819"/>
  <c r="BH819"/>
  <c r="BG819"/>
  <c r="BE819"/>
  <c r="T819"/>
  <c r="R819"/>
  <c r="P819"/>
  <c r="BI818"/>
  <c r="BH818"/>
  <c r="BG818"/>
  <c r="BE818"/>
  <c r="T818"/>
  <c r="R818"/>
  <c r="P818"/>
  <c r="BI817"/>
  <c r="BH817"/>
  <c r="BG817"/>
  <c r="BE817"/>
  <c r="T817"/>
  <c r="R817"/>
  <c r="P817"/>
  <c r="BI816"/>
  <c r="BH816"/>
  <c r="BG816"/>
  <c r="BE816"/>
  <c r="T816"/>
  <c r="R816"/>
  <c r="P816"/>
  <c r="BI813"/>
  <c r="BH813"/>
  <c r="BG813"/>
  <c r="BE813"/>
  <c r="T813"/>
  <c r="R813"/>
  <c r="P813"/>
  <c r="BI811"/>
  <c r="BH811"/>
  <c r="BG811"/>
  <c r="BE811"/>
  <c r="T811"/>
  <c r="R811"/>
  <c r="P811"/>
  <c r="BI808"/>
  <c r="BH808"/>
  <c r="BG808"/>
  <c r="BE808"/>
  <c r="T808"/>
  <c r="R808"/>
  <c r="P808"/>
  <c r="BI805"/>
  <c r="BH805"/>
  <c r="BG805"/>
  <c r="BE805"/>
  <c r="T805"/>
  <c r="R805"/>
  <c r="P805"/>
  <c r="BI801"/>
  <c r="BH801"/>
  <c r="BG801"/>
  <c r="BE801"/>
  <c r="T801"/>
  <c r="R801"/>
  <c r="P801"/>
  <c r="BI793"/>
  <c r="BH793"/>
  <c r="BG793"/>
  <c r="BE793"/>
  <c r="T793"/>
  <c r="R793"/>
  <c r="P793"/>
  <c r="BI791"/>
  <c r="BH791"/>
  <c r="BG791"/>
  <c r="BE791"/>
  <c r="T791"/>
  <c r="R791"/>
  <c r="P791"/>
  <c r="BI789"/>
  <c r="BH789"/>
  <c r="BG789"/>
  <c r="BE789"/>
  <c r="T789"/>
  <c r="R789"/>
  <c r="P789"/>
  <c r="BI787"/>
  <c r="BH787"/>
  <c r="BG787"/>
  <c r="BE787"/>
  <c r="T787"/>
  <c r="R787"/>
  <c r="P787"/>
  <c r="BI784"/>
  <c r="BH784"/>
  <c r="BG784"/>
  <c r="BE784"/>
  <c r="T784"/>
  <c r="R784"/>
  <c r="P784"/>
  <c r="BI780"/>
  <c r="BH780"/>
  <c r="BG780"/>
  <c r="BE780"/>
  <c r="T780"/>
  <c r="R780"/>
  <c r="P780"/>
  <c r="BI778"/>
  <c r="BH778"/>
  <c r="BG778"/>
  <c r="BE778"/>
  <c r="T778"/>
  <c r="R778"/>
  <c r="P778"/>
  <c r="BI776"/>
  <c r="BH776"/>
  <c r="BG776"/>
  <c r="BE776"/>
  <c r="T776"/>
  <c r="R776"/>
  <c r="P776"/>
  <c r="BI774"/>
  <c r="BH774"/>
  <c r="BG774"/>
  <c r="BE774"/>
  <c r="T774"/>
  <c r="R774"/>
  <c r="P774"/>
  <c r="BI772"/>
  <c r="BH772"/>
  <c r="BG772"/>
  <c r="BE772"/>
  <c r="T772"/>
  <c r="R772"/>
  <c r="P772"/>
  <c r="BI770"/>
  <c r="BH770"/>
  <c r="BG770"/>
  <c r="BE770"/>
  <c r="T770"/>
  <c r="R770"/>
  <c r="P770"/>
  <c r="BI769"/>
  <c r="BH769"/>
  <c r="BG769"/>
  <c r="BE769"/>
  <c r="T769"/>
  <c r="R769"/>
  <c r="P769"/>
  <c r="BI766"/>
  <c r="BH766"/>
  <c r="BG766"/>
  <c r="BE766"/>
  <c r="T766"/>
  <c r="R766"/>
  <c r="P766"/>
  <c r="BI763"/>
  <c r="BH763"/>
  <c r="BG763"/>
  <c r="BE763"/>
  <c r="T763"/>
  <c r="R763"/>
  <c r="P763"/>
  <c r="BI760"/>
  <c r="BH760"/>
  <c r="BG760"/>
  <c r="BE760"/>
  <c r="T760"/>
  <c r="R760"/>
  <c r="P760"/>
  <c r="BI758"/>
  <c r="BH758"/>
  <c r="BG758"/>
  <c r="BE758"/>
  <c r="T758"/>
  <c r="R758"/>
  <c r="P758"/>
  <c r="BI750"/>
  <c r="BH750"/>
  <c r="BG750"/>
  <c r="BE750"/>
  <c r="T750"/>
  <c r="R750"/>
  <c r="P750"/>
  <c r="BI740"/>
  <c r="BH740"/>
  <c r="BG740"/>
  <c r="BE740"/>
  <c r="T740"/>
  <c r="R740"/>
  <c r="P740"/>
  <c r="BI730"/>
  <c r="BH730"/>
  <c r="BG730"/>
  <c r="BE730"/>
  <c r="T730"/>
  <c r="R730"/>
  <c r="P730"/>
  <c r="BI726"/>
  <c r="BH726"/>
  <c r="BG726"/>
  <c r="BE726"/>
  <c r="T726"/>
  <c r="R726"/>
  <c r="P726"/>
  <c r="BI722"/>
  <c r="BH722"/>
  <c r="BG722"/>
  <c r="BE722"/>
  <c r="T722"/>
  <c r="R722"/>
  <c r="P722"/>
  <c r="BI720"/>
  <c r="BH720"/>
  <c r="BG720"/>
  <c r="BE720"/>
  <c r="T720"/>
  <c r="R720"/>
  <c r="P720"/>
  <c r="BI719"/>
  <c r="BH719"/>
  <c r="BG719"/>
  <c r="BE719"/>
  <c r="T719"/>
  <c r="R719"/>
  <c r="P719"/>
  <c r="BI716"/>
  <c r="BH716"/>
  <c r="BG716"/>
  <c r="BE716"/>
  <c r="T716"/>
  <c r="R716"/>
  <c r="P716"/>
  <c r="BI706"/>
  <c r="BH706"/>
  <c r="BG706"/>
  <c r="BE706"/>
  <c r="T706"/>
  <c r="R706"/>
  <c r="P706"/>
  <c r="BI704"/>
  <c r="BH704"/>
  <c r="BG704"/>
  <c r="BE704"/>
  <c r="T704"/>
  <c r="R704"/>
  <c r="P704"/>
  <c r="BI701"/>
  <c r="BH701"/>
  <c r="BG701"/>
  <c r="BE701"/>
  <c r="T701"/>
  <c r="R701"/>
  <c r="P701"/>
  <c r="BI697"/>
  <c r="BH697"/>
  <c r="BG697"/>
  <c r="BE697"/>
  <c r="T697"/>
  <c r="R697"/>
  <c r="P697"/>
  <c r="BI693"/>
  <c r="BH693"/>
  <c r="BG693"/>
  <c r="BE693"/>
  <c r="T693"/>
  <c r="R693"/>
  <c r="P693"/>
  <c r="BI689"/>
  <c r="BH689"/>
  <c r="BG689"/>
  <c r="BE689"/>
  <c r="T689"/>
  <c r="R689"/>
  <c r="P689"/>
  <c r="BI688"/>
  <c r="BH688"/>
  <c r="BG688"/>
  <c r="BE688"/>
  <c r="T688"/>
  <c r="R688"/>
  <c r="P688"/>
  <c r="BI678"/>
  <c r="BH678"/>
  <c r="BG678"/>
  <c r="BE678"/>
  <c r="T678"/>
  <c r="R678"/>
  <c r="P678"/>
  <c r="BI668"/>
  <c r="BH668"/>
  <c r="BG668"/>
  <c r="BE668"/>
  <c r="T668"/>
  <c r="R668"/>
  <c r="P668"/>
  <c r="BI658"/>
  <c r="BH658"/>
  <c r="BG658"/>
  <c r="BE658"/>
  <c r="T658"/>
  <c r="R658"/>
  <c r="P658"/>
  <c r="BI657"/>
  <c r="BH657"/>
  <c r="BG657"/>
  <c r="BE657"/>
  <c r="T657"/>
  <c r="R657"/>
  <c r="P657"/>
  <c r="BI655"/>
  <c r="BH655"/>
  <c r="BG655"/>
  <c r="BE655"/>
  <c r="T655"/>
  <c r="R655"/>
  <c r="P655"/>
  <c r="BI654"/>
  <c r="BH654"/>
  <c r="BG654"/>
  <c r="BE654"/>
  <c r="T654"/>
  <c r="R654"/>
  <c r="P654"/>
  <c r="BI653"/>
  <c r="BH653"/>
  <c r="BG653"/>
  <c r="BE653"/>
  <c r="T653"/>
  <c r="R653"/>
  <c r="P653"/>
  <c r="BI652"/>
  <c r="BH652"/>
  <c r="BG652"/>
  <c r="BE652"/>
  <c r="T652"/>
  <c r="R652"/>
  <c r="P652"/>
  <c r="BI651"/>
  <c r="BH651"/>
  <c r="BG651"/>
  <c r="BE651"/>
  <c r="T651"/>
  <c r="R651"/>
  <c r="P651"/>
  <c r="BI650"/>
  <c r="BH650"/>
  <c r="BG650"/>
  <c r="BE650"/>
  <c r="T650"/>
  <c r="R650"/>
  <c r="P650"/>
  <c r="BI648"/>
  <c r="BH648"/>
  <c r="BG648"/>
  <c r="BE648"/>
  <c r="T648"/>
  <c r="R648"/>
  <c r="P648"/>
  <c r="BI646"/>
  <c r="BH646"/>
  <c r="BG646"/>
  <c r="BE646"/>
  <c r="T646"/>
  <c r="R646"/>
  <c r="P646"/>
  <c r="BI644"/>
  <c r="BH644"/>
  <c r="BG644"/>
  <c r="BE644"/>
  <c r="T644"/>
  <c r="R644"/>
  <c r="P644"/>
  <c r="BI641"/>
  <c r="BH641"/>
  <c r="BG641"/>
  <c r="BE641"/>
  <c r="T641"/>
  <c r="R641"/>
  <c r="P641"/>
  <c r="BI638"/>
  <c r="BH638"/>
  <c r="BG638"/>
  <c r="BE638"/>
  <c r="T638"/>
  <c r="R638"/>
  <c r="P638"/>
  <c r="BI634"/>
  <c r="BH634"/>
  <c r="BG634"/>
  <c r="BE634"/>
  <c r="T634"/>
  <c r="R634"/>
  <c r="P634"/>
  <c r="BI616"/>
  <c r="BH616"/>
  <c r="BG616"/>
  <c r="BE616"/>
  <c r="T616"/>
  <c r="R616"/>
  <c r="P616"/>
  <c r="BI602"/>
  <c r="BH602"/>
  <c r="BG602"/>
  <c r="BE602"/>
  <c r="T602"/>
  <c r="R602"/>
  <c r="P602"/>
  <c r="BI600"/>
  <c r="BH600"/>
  <c r="BG600"/>
  <c r="BE600"/>
  <c r="T600"/>
  <c r="R600"/>
  <c r="P600"/>
  <c r="BI598"/>
  <c r="BH598"/>
  <c r="BG598"/>
  <c r="BE598"/>
  <c r="T598"/>
  <c r="R598"/>
  <c r="P598"/>
  <c r="BI596"/>
  <c r="BH596"/>
  <c r="BG596"/>
  <c r="BE596"/>
  <c r="T596"/>
  <c r="R596"/>
  <c r="P596"/>
  <c r="BI594"/>
  <c r="BH594"/>
  <c r="BG594"/>
  <c r="BE594"/>
  <c r="T594"/>
  <c r="R594"/>
  <c r="P594"/>
  <c r="BI592"/>
  <c r="BH592"/>
  <c r="BG592"/>
  <c r="BE592"/>
  <c r="T592"/>
  <c r="R592"/>
  <c r="P592"/>
  <c r="BI590"/>
  <c r="BH590"/>
  <c r="BG590"/>
  <c r="BE590"/>
  <c r="T590"/>
  <c r="R590"/>
  <c r="P590"/>
  <c r="BI587"/>
  <c r="BH587"/>
  <c r="BG587"/>
  <c r="BE587"/>
  <c r="T587"/>
  <c r="R587"/>
  <c r="P587"/>
  <c r="BI586"/>
  <c r="BH586"/>
  <c r="BG586"/>
  <c r="BE586"/>
  <c r="T586"/>
  <c r="R586"/>
  <c r="P586"/>
  <c r="BI584"/>
  <c r="BH584"/>
  <c r="BG584"/>
  <c r="BE584"/>
  <c r="T584"/>
  <c r="R584"/>
  <c r="P584"/>
  <c r="BI583"/>
  <c r="BH583"/>
  <c r="BG583"/>
  <c r="BE583"/>
  <c r="T583"/>
  <c r="R583"/>
  <c r="P583"/>
  <c r="BI582"/>
  <c r="BH582"/>
  <c r="BG582"/>
  <c r="BE582"/>
  <c r="T582"/>
  <c r="R582"/>
  <c r="P582"/>
  <c r="BI581"/>
  <c r="BH581"/>
  <c r="BG581"/>
  <c r="BE581"/>
  <c r="T581"/>
  <c r="R581"/>
  <c r="P581"/>
  <c r="BI580"/>
  <c r="BH580"/>
  <c r="BG580"/>
  <c r="BE580"/>
  <c r="T580"/>
  <c r="R580"/>
  <c r="P580"/>
  <c r="BI574"/>
  <c r="BH574"/>
  <c r="BG574"/>
  <c r="BE574"/>
  <c r="T574"/>
  <c r="R574"/>
  <c r="P574"/>
  <c r="BI573"/>
  <c r="BH573"/>
  <c r="BG573"/>
  <c r="BE573"/>
  <c r="T573"/>
  <c r="R573"/>
  <c r="P573"/>
  <c r="BI572"/>
  <c r="BH572"/>
  <c r="BG572"/>
  <c r="BE572"/>
  <c r="T572"/>
  <c r="R572"/>
  <c r="P572"/>
  <c r="BI571"/>
  <c r="BH571"/>
  <c r="BG571"/>
  <c r="BE571"/>
  <c r="T571"/>
  <c r="R571"/>
  <c r="P571"/>
  <c r="BI565"/>
  <c r="BH565"/>
  <c r="BG565"/>
  <c r="BE565"/>
  <c r="T565"/>
  <c r="R565"/>
  <c r="P565"/>
  <c r="BI564"/>
  <c r="BH564"/>
  <c r="BG564"/>
  <c r="BE564"/>
  <c r="T564"/>
  <c r="R564"/>
  <c r="P564"/>
  <c r="BI562"/>
  <c r="BH562"/>
  <c r="BG562"/>
  <c r="BE562"/>
  <c r="T562"/>
  <c r="R562"/>
  <c r="P562"/>
  <c r="BI560"/>
  <c r="BH560"/>
  <c r="BG560"/>
  <c r="BE560"/>
  <c r="T560"/>
  <c r="R560"/>
  <c r="P560"/>
  <c r="BI559"/>
  <c r="BH559"/>
  <c r="BG559"/>
  <c r="BE559"/>
  <c r="T559"/>
  <c r="R559"/>
  <c r="P559"/>
  <c r="BI558"/>
  <c r="BH558"/>
  <c r="BG558"/>
  <c r="BE558"/>
  <c r="T558"/>
  <c r="R558"/>
  <c r="P558"/>
  <c r="BI555"/>
  <c r="BH555"/>
  <c r="BG555"/>
  <c r="BE555"/>
  <c r="T555"/>
  <c r="R555"/>
  <c r="P555"/>
  <c r="BI553"/>
  <c r="BH553"/>
  <c r="BG553"/>
  <c r="BE553"/>
  <c r="T553"/>
  <c r="R553"/>
  <c r="P553"/>
  <c r="BI552"/>
  <c r="BH552"/>
  <c r="BG552"/>
  <c r="BE552"/>
  <c r="T552"/>
  <c r="R552"/>
  <c r="P552"/>
  <c r="BI551"/>
  <c r="BH551"/>
  <c r="BG551"/>
  <c r="BE551"/>
  <c r="T551"/>
  <c r="R551"/>
  <c r="P551"/>
  <c r="BI550"/>
  <c r="BH550"/>
  <c r="BG550"/>
  <c r="BE550"/>
  <c r="T550"/>
  <c r="R550"/>
  <c r="P550"/>
  <c r="BI547"/>
  <c r="BH547"/>
  <c r="BG547"/>
  <c r="BE547"/>
  <c r="T547"/>
  <c r="R547"/>
  <c r="P547"/>
  <c r="BI544"/>
  <c r="BH544"/>
  <c r="BG544"/>
  <c r="BE544"/>
  <c r="T544"/>
  <c r="R544"/>
  <c r="P544"/>
  <c r="BI543"/>
  <c r="BH543"/>
  <c r="BG543"/>
  <c r="BE543"/>
  <c r="T543"/>
  <c r="R543"/>
  <c r="P543"/>
  <c r="BI539"/>
  <c r="BH539"/>
  <c r="BG539"/>
  <c r="BE539"/>
  <c r="T539"/>
  <c r="R539"/>
  <c r="P539"/>
  <c r="BI536"/>
  <c r="BH536"/>
  <c r="BG536"/>
  <c r="BE536"/>
  <c r="T536"/>
  <c r="R536"/>
  <c r="P536"/>
  <c r="BI535"/>
  <c r="BH535"/>
  <c r="BG535"/>
  <c r="BE535"/>
  <c r="T535"/>
  <c r="R535"/>
  <c r="P535"/>
  <c r="BI534"/>
  <c r="BH534"/>
  <c r="BG534"/>
  <c r="BE534"/>
  <c r="T534"/>
  <c r="R534"/>
  <c r="P534"/>
  <c r="BI533"/>
  <c r="BH533"/>
  <c r="BG533"/>
  <c r="BE533"/>
  <c r="T533"/>
  <c r="R533"/>
  <c r="P533"/>
  <c r="BI532"/>
  <c r="BH532"/>
  <c r="BG532"/>
  <c r="BE532"/>
  <c r="T532"/>
  <c r="R532"/>
  <c r="P532"/>
  <c r="BI531"/>
  <c r="BH531"/>
  <c r="BG531"/>
  <c r="BE531"/>
  <c r="T531"/>
  <c r="R531"/>
  <c r="P531"/>
  <c r="BI528"/>
  <c r="BH528"/>
  <c r="BG528"/>
  <c r="BE528"/>
  <c r="T528"/>
  <c r="R528"/>
  <c r="P528"/>
  <c r="BI525"/>
  <c r="BH525"/>
  <c r="BG525"/>
  <c r="BE525"/>
  <c r="T525"/>
  <c r="R525"/>
  <c r="P525"/>
  <c r="BI522"/>
  <c r="BH522"/>
  <c r="BG522"/>
  <c r="BE522"/>
  <c r="T522"/>
  <c r="R522"/>
  <c r="P522"/>
  <c r="BI519"/>
  <c r="BH519"/>
  <c r="BG519"/>
  <c r="BE519"/>
  <c r="T519"/>
  <c r="R519"/>
  <c r="P519"/>
  <c r="BI517"/>
  <c r="BH517"/>
  <c r="BG517"/>
  <c r="BE517"/>
  <c r="T517"/>
  <c r="R517"/>
  <c r="P517"/>
  <c r="BI515"/>
  <c r="BH515"/>
  <c r="BG515"/>
  <c r="BE515"/>
  <c r="T515"/>
  <c r="R515"/>
  <c r="P515"/>
  <c r="BI513"/>
  <c r="BH513"/>
  <c r="BG513"/>
  <c r="BE513"/>
  <c r="T513"/>
  <c r="R513"/>
  <c r="P513"/>
  <c r="BI511"/>
  <c r="BH511"/>
  <c r="BG511"/>
  <c r="BE511"/>
  <c r="T511"/>
  <c r="R511"/>
  <c r="P511"/>
  <c r="BI509"/>
  <c r="BH509"/>
  <c r="BG509"/>
  <c r="BE509"/>
  <c r="T509"/>
  <c r="R509"/>
  <c r="P509"/>
  <c r="BI507"/>
  <c r="BH507"/>
  <c r="BG507"/>
  <c r="BE507"/>
  <c r="T507"/>
  <c r="R507"/>
  <c r="P507"/>
  <c r="BI506"/>
  <c r="BH506"/>
  <c r="BG506"/>
  <c r="BE506"/>
  <c r="T506"/>
  <c r="R506"/>
  <c r="P506"/>
  <c r="BI505"/>
  <c r="BH505"/>
  <c r="BG505"/>
  <c r="BE505"/>
  <c r="T505"/>
  <c r="R505"/>
  <c r="P505"/>
  <c r="BI503"/>
  <c r="BH503"/>
  <c r="BG503"/>
  <c r="BE503"/>
  <c r="T503"/>
  <c r="R503"/>
  <c r="P503"/>
  <c r="BI502"/>
  <c r="BH502"/>
  <c r="BG502"/>
  <c r="BE502"/>
  <c r="T502"/>
  <c r="R502"/>
  <c r="P502"/>
  <c r="BI501"/>
  <c r="BH501"/>
  <c r="BG501"/>
  <c r="BE501"/>
  <c r="T501"/>
  <c r="R501"/>
  <c r="P501"/>
  <c r="BI500"/>
  <c r="BH500"/>
  <c r="BG500"/>
  <c r="BE500"/>
  <c r="T500"/>
  <c r="R500"/>
  <c r="P500"/>
  <c r="BI498"/>
  <c r="BH498"/>
  <c r="BG498"/>
  <c r="BE498"/>
  <c r="T498"/>
  <c r="R498"/>
  <c r="P498"/>
  <c r="BI496"/>
  <c r="BH496"/>
  <c r="BG496"/>
  <c r="BE496"/>
  <c r="T496"/>
  <c r="R496"/>
  <c r="P496"/>
  <c r="BI494"/>
  <c r="BH494"/>
  <c r="BG494"/>
  <c r="BE494"/>
  <c r="T494"/>
  <c r="R494"/>
  <c r="P494"/>
  <c r="BI492"/>
  <c r="BH492"/>
  <c r="BG492"/>
  <c r="BE492"/>
  <c r="T492"/>
  <c r="R492"/>
  <c r="P492"/>
  <c r="BI491"/>
  <c r="BH491"/>
  <c r="BG491"/>
  <c r="BE491"/>
  <c r="T491"/>
  <c r="R491"/>
  <c r="P491"/>
  <c r="BI490"/>
  <c r="BH490"/>
  <c r="BG490"/>
  <c r="BE490"/>
  <c r="T490"/>
  <c r="R490"/>
  <c r="P490"/>
  <c r="BI488"/>
  <c r="BH488"/>
  <c r="BG488"/>
  <c r="BE488"/>
  <c r="T488"/>
  <c r="R488"/>
  <c r="P488"/>
  <c r="BI486"/>
  <c r="BH486"/>
  <c r="BG486"/>
  <c r="BE486"/>
  <c r="T486"/>
  <c r="R486"/>
  <c r="P486"/>
  <c r="BI485"/>
  <c r="BH485"/>
  <c r="BG485"/>
  <c r="BE485"/>
  <c r="T485"/>
  <c r="R485"/>
  <c r="P485"/>
  <c r="BI482"/>
  <c r="BH482"/>
  <c r="BG482"/>
  <c r="BE482"/>
  <c r="T482"/>
  <c r="R482"/>
  <c r="P482"/>
  <c r="BI479"/>
  <c r="BH479"/>
  <c r="BG479"/>
  <c r="BE479"/>
  <c r="T479"/>
  <c r="R479"/>
  <c r="P479"/>
  <c r="BI476"/>
  <c r="BH476"/>
  <c r="BG476"/>
  <c r="BE476"/>
  <c r="T476"/>
  <c r="R476"/>
  <c r="P476"/>
  <c r="BI473"/>
  <c r="BH473"/>
  <c r="BG473"/>
  <c r="BE473"/>
  <c r="T473"/>
  <c r="R473"/>
  <c r="P473"/>
  <c r="BI470"/>
  <c r="BH470"/>
  <c r="BG470"/>
  <c r="BE470"/>
  <c r="T470"/>
  <c r="R470"/>
  <c r="P470"/>
  <c r="BI468"/>
  <c r="BH468"/>
  <c r="BG468"/>
  <c r="BE468"/>
  <c r="T468"/>
  <c r="R468"/>
  <c r="P468"/>
  <c r="BI464"/>
  <c r="BH464"/>
  <c r="BG464"/>
  <c r="BE464"/>
  <c r="T464"/>
  <c r="R464"/>
  <c r="P464"/>
  <c r="BI462"/>
  <c r="BH462"/>
  <c r="BG462"/>
  <c r="BE462"/>
  <c r="T462"/>
  <c r="R462"/>
  <c r="P462"/>
  <c r="BI461"/>
  <c r="BH461"/>
  <c r="BG461"/>
  <c r="BE461"/>
  <c r="T461"/>
  <c r="R461"/>
  <c r="P461"/>
  <c r="BI459"/>
  <c r="BH459"/>
  <c r="BG459"/>
  <c r="BE459"/>
  <c r="T459"/>
  <c r="R459"/>
  <c r="P459"/>
  <c r="BI453"/>
  <c r="BH453"/>
  <c r="BG453"/>
  <c r="BE453"/>
  <c r="T453"/>
  <c r="R453"/>
  <c r="P453"/>
  <c r="BI447"/>
  <c r="BH447"/>
  <c r="BG447"/>
  <c r="BE447"/>
  <c r="T447"/>
  <c r="R447"/>
  <c r="P447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1"/>
  <c r="BH441"/>
  <c r="BG441"/>
  <c r="BE441"/>
  <c r="T441"/>
  <c r="R441"/>
  <c r="P441"/>
  <c r="BI440"/>
  <c r="BH440"/>
  <c r="BG440"/>
  <c r="BE440"/>
  <c r="T440"/>
  <c r="R440"/>
  <c r="P440"/>
  <c r="BI437"/>
  <c r="BH437"/>
  <c r="BG437"/>
  <c r="BE437"/>
  <c r="T437"/>
  <c r="R437"/>
  <c r="P437"/>
  <c r="BI434"/>
  <c r="BH434"/>
  <c r="BG434"/>
  <c r="BE434"/>
  <c r="T434"/>
  <c r="R434"/>
  <c r="P434"/>
  <c r="BI426"/>
  <c r="BH426"/>
  <c r="BG426"/>
  <c r="BE426"/>
  <c r="T426"/>
  <c r="R426"/>
  <c r="P426"/>
  <c r="BI422"/>
  <c r="BH422"/>
  <c r="BG422"/>
  <c r="BE422"/>
  <c r="T422"/>
  <c r="R422"/>
  <c r="P422"/>
  <c r="BI419"/>
  <c r="BH419"/>
  <c r="BG419"/>
  <c r="BE419"/>
  <c r="T419"/>
  <c r="R419"/>
  <c r="P419"/>
  <c r="BI415"/>
  <c r="BH415"/>
  <c r="BG415"/>
  <c r="BE415"/>
  <c r="T415"/>
  <c r="R415"/>
  <c r="P415"/>
  <c r="BI409"/>
  <c r="BH409"/>
  <c r="BG409"/>
  <c r="BE409"/>
  <c r="T409"/>
  <c r="R409"/>
  <c r="P409"/>
  <c r="BI405"/>
  <c r="BH405"/>
  <c r="BG405"/>
  <c r="BE405"/>
  <c r="T405"/>
  <c r="R405"/>
  <c r="P405"/>
  <c r="BI404"/>
  <c r="BH404"/>
  <c r="BG404"/>
  <c r="BE404"/>
  <c r="T404"/>
  <c r="R404"/>
  <c r="P404"/>
  <c r="BI402"/>
  <c r="BH402"/>
  <c r="BG402"/>
  <c r="BE402"/>
  <c r="T402"/>
  <c r="R402"/>
  <c r="P402"/>
  <c r="BI399"/>
  <c r="BH399"/>
  <c r="BG399"/>
  <c r="BE399"/>
  <c r="T399"/>
  <c r="R399"/>
  <c r="P399"/>
  <c r="BI393"/>
  <c r="BH393"/>
  <c r="BG393"/>
  <c r="BE393"/>
  <c r="T393"/>
  <c r="R393"/>
  <c r="P393"/>
  <c r="BI390"/>
  <c r="BH390"/>
  <c r="BG390"/>
  <c r="BE390"/>
  <c r="T390"/>
  <c r="R390"/>
  <c r="P390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3"/>
  <c r="BH373"/>
  <c r="BG373"/>
  <c r="BE373"/>
  <c r="T373"/>
  <c r="R373"/>
  <c r="P373"/>
  <c r="BI370"/>
  <c r="BH370"/>
  <c r="BG370"/>
  <c r="BE370"/>
  <c r="T370"/>
  <c r="R370"/>
  <c r="P370"/>
  <c r="BI368"/>
  <c r="BH368"/>
  <c r="BG368"/>
  <c r="BE368"/>
  <c r="T368"/>
  <c r="R368"/>
  <c r="P368"/>
  <c r="BI366"/>
  <c r="BH366"/>
  <c r="BG366"/>
  <c r="BE366"/>
  <c r="T366"/>
  <c r="R366"/>
  <c r="P366"/>
  <c r="BI364"/>
  <c r="BH364"/>
  <c r="BG364"/>
  <c r="BE364"/>
  <c r="T364"/>
  <c r="R364"/>
  <c r="P364"/>
  <c r="BI357"/>
  <c r="BH357"/>
  <c r="BG357"/>
  <c r="BE357"/>
  <c r="T357"/>
  <c r="R357"/>
  <c r="P357"/>
  <c r="BI354"/>
  <c r="BH354"/>
  <c r="BG354"/>
  <c r="BE354"/>
  <c r="T354"/>
  <c r="R354"/>
  <c r="P354"/>
  <c r="BI353"/>
  <c r="BH353"/>
  <c r="BG353"/>
  <c r="BE353"/>
  <c r="T353"/>
  <c r="R353"/>
  <c r="P353"/>
  <c r="BI351"/>
  <c r="BH351"/>
  <c r="BG351"/>
  <c r="BE351"/>
  <c r="T351"/>
  <c r="R351"/>
  <c r="P351"/>
  <c r="BI349"/>
  <c r="BH349"/>
  <c r="BG349"/>
  <c r="BE349"/>
  <c r="T349"/>
  <c r="R349"/>
  <c r="P349"/>
  <c r="BI348"/>
  <c r="BH348"/>
  <c r="BG348"/>
  <c r="BE348"/>
  <c r="T348"/>
  <c r="R348"/>
  <c r="P348"/>
  <c r="BI346"/>
  <c r="BH346"/>
  <c r="BG346"/>
  <c r="BE346"/>
  <c r="T346"/>
  <c r="R346"/>
  <c r="P346"/>
  <c r="BI345"/>
  <c r="BH345"/>
  <c r="BG345"/>
  <c r="BE345"/>
  <c r="T345"/>
  <c r="R345"/>
  <c r="P345"/>
  <c r="BI338"/>
  <c r="BH338"/>
  <c r="BG338"/>
  <c r="BE338"/>
  <c r="T338"/>
  <c r="R338"/>
  <c r="P338"/>
  <c r="BI335"/>
  <c r="BH335"/>
  <c r="BG335"/>
  <c r="BE335"/>
  <c r="T335"/>
  <c r="R335"/>
  <c r="P335"/>
  <c r="BI332"/>
  <c r="BH332"/>
  <c r="BG332"/>
  <c r="BE332"/>
  <c r="T332"/>
  <c r="R332"/>
  <c r="P332"/>
  <c r="BI330"/>
  <c r="BH330"/>
  <c r="BG330"/>
  <c r="BE330"/>
  <c r="T330"/>
  <c r="R330"/>
  <c r="P330"/>
  <c r="BI328"/>
  <c r="BH328"/>
  <c r="BG328"/>
  <c r="BE328"/>
  <c r="T328"/>
  <c r="R328"/>
  <c r="P328"/>
  <c r="BI321"/>
  <c r="BH321"/>
  <c r="BG321"/>
  <c r="BE321"/>
  <c r="T321"/>
  <c r="R321"/>
  <c r="P321"/>
  <c r="BI315"/>
  <c r="BH315"/>
  <c r="BG315"/>
  <c r="BE315"/>
  <c r="T315"/>
  <c r="R315"/>
  <c r="P315"/>
  <c r="BI312"/>
  <c r="BH312"/>
  <c r="BG312"/>
  <c r="BE312"/>
  <c r="T312"/>
  <c r="R312"/>
  <c r="P312"/>
  <c r="BI306"/>
  <c r="BH306"/>
  <c r="BG306"/>
  <c r="BE306"/>
  <c r="T306"/>
  <c r="R306"/>
  <c r="P306"/>
  <c r="BI298"/>
  <c r="BH298"/>
  <c r="BG298"/>
  <c r="BE298"/>
  <c r="T298"/>
  <c r="R298"/>
  <c r="P298"/>
  <c r="BI290"/>
  <c r="BH290"/>
  <c r="BG290"/>
  <c r="BE290"/>
  <c r="T290"/>
  <c r="R290"/>
  <c r="P290"/>
  <c r="BI282"/>
  <c r="BH282"/>
  <c r="BG282"/>
  <c r="BE282"/>
  <c r="T282"/>
  <c r="R282"/>
  <c r="P282"/>
  <c r="BI276"/>
  <c r="BH276"/>
  <c r="BG276"/>
  <c r="BE276"/>
  <c r="T276"/>
  <c r="R276"/>
  <c r="P276"/>
  <c r="BI273"/>
  <c r="BH273"/>
  <c r="BG273"/>
  <c r="BE273"/>
  <c r="T273"/>
  <c r="R273"/>
  <c r="P273"/>
  <c r="BI270"/>
  <c r="BH270"/>
  <c r="BG270"/>
  <c r="BE270"/>
  <c r="T270"/>
  <c r="R270"/>
  <c r="P270"/>
  <c r="BI260"/>
  <c r="BH260"/>
  <c r="BG260"/>
  <c r="BE260"/>
  <c r="T260"/>
  <c r="R260"/>
  <c r="P260"/>
  <c r="BI250"/>
  <c r="BH250"/>
  <c r="BG250"/>
  <c r="BE250"/>
  <c r="T250"/>
  <c r="R250"/>
  <c r="P250"/>
  <c r="BI248"/>
  <c r="BH248"/>
  <c r="BG248"/>
  <c r="BE248"/>
  <c r="T248"/>
  <c r="R248"/>
  <c r="P248"/>
  <c r="BI245"/>
  <c r="BH245"/>
  <c r="BG245"/>
  <c r="BE245"/>
  <c r="T245"/>
  <c r="R245"/>
  <c r="P245"/>
  <c r="BI239"/>
  <c r="BH239"/>
  <c r="BG239"/>
  <c r="BE239"/>
  <c r="T239"/>
  <c r="R239"/>
  <c r="P239"/>
  <c r="BI235"/>
  <c r="BH235"/>
  <c r="BG235"/>
  <c r="BE235"/>
  <c r="T235"/>
  <c r="R235"/>
  <c r="P235"/>
  <c r="BI229"/>
  <c r="BH229"/>
  <c r="BG229"/>
  <c r="BE229"/>
  <c r="T229"/>
  <c r="R229"/>
  <c r="P229"/>
  <c r="BI223"/>
  <c r="BH223"/>
  <c r="BG223"/>
  <c r="BE223"/>
  <c r="T223"/>
  <c r="R223"/>
  <c r="P223"/>
  <c r="BI217"/>
  <c r="BH217"/>
  <c r="BG217"/>
  <c r="BE217"/>
  <c r="T217"/>
  <c r="R217"/>
  <c r="P217"/>
  <c r="BI213"/>
  <c r="BH213"/>
  <c r="BG213"/>
  <c r="BE213"/>
  <c r="T213"/>
  <c r="R213"/>
  <c r="P213"/>
  <c r="BI205"/>
  <c r="BH205"/>
  <c r="BG205"/>
  <c r="BE205"/>
  <c r="T205"/>
  <c r="R205"/>
  <c r="P205"/>
  <c r="BI193"/>
  <c r="BH193"/>
  <c r="BG193"/>
  <c r="BE193"/>
  <c r="T193"/>
  <c r="R193"/>
  <c r="P193"/>
  <c r="BI181"/>
  <c r="BH181"/>
  <c r="BG181"/>
  <c r="BE181"/>
  <c r="T181"/>
  <c r="R181"/>
  <c r="P181"/>
  <c r="BI175"/>
  <c r="BH175"/>
  <c r="BG175"/>
  <c r="BE175"/>
  <c r="T175"/>
  <c r="R175"/>
  <c r="P175"/>
  <c r="BI173"/>
  <c r="BH173"/>
  <c r="BG173"/>
  <c r="BE173"/>
  <c r="T173"/>
  <c r="R173"/>
  <c r="P173"/>
  <c r="BI163"/>
  <c r="BH163"/>
  <c r="BG163"/>
  <c r="BE163"/>
  <c r="T163"/>
  <c r="R163"/>
  <c r="P163"/>
  <c r="BI153"/>
  <c r="BH153"/>
  <c r="BG153"/>
  <c r="BE153"/>
  <c r="T153"/>
  <c r="R153"/>
  <c r="P153"/>
  <c r="BI150"/>
  <c r="BH150"/>
  <c r="BG150"/>
  <c r="BE150"/>
  <c r="T150"/>
  <c r="R150"/>
  <c r="P150"/>
  <c r="BI147"/>
  <c r="BH147"/>
  <c r="BG147"/>
  <c r="BE147"/>
  <c r="T147"/>
  <c r="R147"/>
  <c r="P147"/>
  <c r="F138"/>
  <c r="E136"/>
  <c r="F89"/>
  <c r="E87"/>
  <c r="J24"/>
  <c r="E24"/>
  <c r="J141"/>
  <c r="J23"/>
  <c r="J21"/>
  <c r="E21"/>
  <c r="J140"/>
  <c r="J20"/>
  <c r="J18"/>
  <c r="E18"/>
  <c r="F141"/>
  <c r="J17"/>
  <c r="J15"/>
  <c r="E15"/>
  <c r="F91"/>
  <c r="J14"/>
  <c r="J12"/>
  <c r="J138"/>
  <c r="E7"/>
  <c r="E85"/>
  <c i="1" r="L90"/>
  <c r="AM90"/>
  <c r="AM89"/>
  <c r="L89"/>
  <c r="AM87"/>
  <c r="L87"/>
  <c r="L85"/>
  <c r="L84"/>
  <c i="2" r="BK1360"/>
  <c r="J1306"/>
  <c r="BK1252"/>
  <c r="BK1240"/>
  <c r="BK1222"/>
  <c r="J1207"/>
  <c r="J1190"/>
  <c r="J1132"/>
  <c r="BK1111"/>
  <c r="BK1102"/>
  <c r="J1086"/>
  <c r="BK1069"/>
  <c r="BK1058"/>
  <c r="J1043"/>
  <c r="J1030"/>
  <c r="J1016"/>
  <c r="BK1002"/>
  <c r="BK986"/>
  <c r="BK979"/>
  <c r="BK949"/>
  <c r="J929"/>
  <c r="BK897"/>
  <c r="BK890"/>
  <c r="BK875"/>
  <c r="BK866"/>
  <c r="J857"/>
  <c r="J851"/>
  <c r="J845"/>
  <c r="BK839"/>
  <c r="J831"/>
  <c r="BK826"/>
  <c r="BK819"/>
  <c r="J813"/>
  <c r="BK793"/>
  <c r="BK787"/>
  <c r="J774"/>
  <c r="BK766"/>
  <c r="J758"/>
  <c r="J726"/>
  <c r="BK706"/>
  <c r="J697"/>
  <c r="J678"/>
  <c r="BK655"/>
  <c r="BK651"/>
  <c r="BK646"/>
  <c r="J616"/>
  <c r="BK596"/>
  <c r="J587"/>
  <c r="BK583"/>
  <c r="BK573"/>
  <c r="J564"/>
  <c r="J558"/>
  <c r="BK547"/>
  <c r="BK539"/>
  <c r="BK533"/>
  <c r="BK525"/>
  <c r="BK517"/>
  <c r="J507"/>
  <c r="BK502"/>
  <c r="BK496"/>
  <c r="BK491"/>
  <c r="J486"/>
  <c r="BK476"/>
  <c r="BK470"/>
  <c r="J462"/>
  <c r="BK444"/>
  <c r="BK437"/>
  <c r="J422"/>
  <c r="J405"/>
  <c r="J390"/>
  <c r="J382"/>
  <c r="BK368"/>
  <c r="J357"/>
  <c r="J349"/>
  <c r="J338"/>
  <c r="J330"/>
  <c r="J315"/>
  <c r="BK290"/>
  <c r="J270"/>
  <c r="J245"/>
  <c r="BK223"/>
  <c r="J217"/>
  <c r="BK193"/>
  <c r="J181"/>
  <c r="J173"/>
  <c r="J153"/>
  <c r="BK147"/>
  <c r="J1431"/>
  <c r="BK1390"/>
  <c r="J1360"/>
  <c r="BK1284"/>
  <c r="J1249"/>
  <c r="J1231"/>
  <c r="BK1210"/>
  <c r="BK1198"/>
  <c r="BK1176"/>
  <c r="BK1132"/>
  <c r="BK1110"/>
  <c r="BK1096"/>
  <c r="BK1081"/>
  <c r="J1069"/>
  <c r="J1058"/>
  <c r="BK1043"/>
  <c r="J1034"/>
  <c r="J1363"/>
  <c r="J1284"/>
  <c r="BK1249"/>
  <c r="BK1237"/>
  <c r="BK1216"/>
  <c r="BK1204"/>
  <c r="J1195"/>
  <c r="J1176"/>
  <c r="BK1118"/>
  <c r="J1110"/>
  <c r="J1096"/>
  <c r="BK1088"/>
  <c r="J1076"/>
  <c r="BK1064"/>
  <c r="J1050"/>
  <c r="BK1039"/>
  <c r="J1024"/>
  <c r="J1004"/>
  <c r="BK1000"/>
  <c r="J983"/>
  <c r="BK971"/>
  <c r="J941"/>
  <c r="BK921"/>
  <c r="J889"/>
  <c r="BK859"/>
  <c r="J855"/>
  <c r="BK846"/>
  <c r="J840"/>
  <c r="J833"/>
  <c r="J828"/>
  <c r="BK821"/>
  <c r="J816"/>
  <c r="J808"/>
  <c r="J791"/>
  <c r="J780"/>
  <c r="J772"/>
  <c r="J763"/>
  <c r="BK730"/>
  <c r="J719"/>
  <c r="J704"/>
  <c r="J689"/>
  <c r="J657"/>
  <c r="J652"/>
  <c r="J648"/>
  <c r="BK638"/>
  <c r="J598"/>
  <c r="BK590"/>
  <c r="J584"/>
  <c r="J580"/>
  <c r="J571"/>
  <c r="BK560"/>
  <c r="J553"/>
  <c r="J550"/>
  <c r="BK536"/>
  <c r="BK532"/>
  <c r="J522"/>
  <c r="J513"/>
  <c r="BK506"/>
  <c r="J503"/>
  <c r="BK498"/>
  <c r="BK490"/>
  <c r="BK479"/>
  <c r="J468"/>
  <c r="J461"/>
  <c r="BK445"/>
  <c r="J441"/>
  <c r="J426"/>
  <c r="BK409"/>
  <c r="BK402"/>
  <c r="BK384"/>
  <c r="BK373"/>
  <c r="BK354"/>
  <c r="J348"/>
  <c r="J335"/>
  <c r="J321"/>
  <c r="J298"/>
  <c r="BK273"/>
  <c r="J248"/>
  <c r="BK235"/>
  <c r="J229"/>
  <c r="BK217"/>
  <c r="BK175"/>
  <c r="BK163"/>
  <c r="BK150"/>
  <c r="J1433"/>
  <c r="J1412"/>
  <c r="BK1365"/>
  <c r="BK1328"/>
  <c r="BK1258"/>
  <c r="J1237"/>
  <c r="J1216"/>
  <c r="J1204"/>
  <c r="BK1192"/>
  <c r="J1174"/>
  <c r="BK1113"/>
  <c r="J1105"/>
  <c r="J1088"/>
  <c r="BK1073"/>
  <c r="BK1050"/>
  <c r="J1040"/>
  <c r="BK1024"/>
  <c r="BK1004"/>
  <c r="J1001"/>
  <c r="BK991"/>
  <c r="BK981"/>
  <c r="J971"/>
  <c r="J949"/>
  <c r="BK929"/>
  <c r="J913"/>
  <c r="BK893"/>
  <c r="BK886"/>
  <c r="J878"/>
  <c r="J867"/>
  <c r="J862"/>
  <c r="BK856"/>
  <c r="BK851"/>
  <c r="BK845"/>
  <c r="BK840"/>
  <c r="BK835"/>
  <c r="BK830"/>
  <c r="J826"/>
  <c r="J821"/>
  <c r="BK817"/>
  <c r="J811"/>
  <c r="J801"/>
  <c r="J789"/>
  <c r="BK780"/>
  <c r="BK774"/>
  <c r="BK769"/>
  <c r="BK760"/>
  <c r="J740"/>
  <c r="BK722"/>
  <c r="BK716"/>
  <c r="BK701"/>
  <c r="BK689"/>
  <c r="BK668"/>
  <c r="J655"/>
  <c r="BK653"/>
  <c r="BK650"/>
  <c r="BK644"/>
  <c r="BK634"/>
  <c r="BK600"/>
  <c r="J594"/>
  <c r="BK587"/>
  <c r="J583"/>
  <c r="BK580"/>
  <c r="BK572"/>
  <c r="BK564"/>
  <c r="J559"/>
  <c r="BK555"/>
  <c r="J551"/>
  <c r="J544"/>
  <c r="J539"/>
  <c r="J534"/>
  <c r="J531"/>
  <c r="BK522"/>
  <c r="J515"/>
  <c r="J509"/>
  <c r="BK505"/>
  <c r="BK500"/>
  <c r="J494"/>
  <c r="J490"/>
  <c r="J488"/>
  <c r="J482"/>
  <c r="J470"/>
  <c r="BK461"/>
  <c r="BK447"/>
  <c r="BK443"/>
  <c r="J440"/>
  <c r="BK422"/>
  <c r="J404"/>
  <c r="BK390"/>
  <c r="J381"/>
  <c r="BK370"/>
  <c r="J364"/>
  <c r="J353"/>
  <c r="J346"/>
  <c r="J332"/>
  <c r="BK315"/>
  <c r="J282"/>
  <c r="BK260"/>
  <c r="BK245"/>
  <c r="J1365"/>
  <c r="J1328"/>
  <c r="J1258"/>
  <c r="BK1231"/>
  <c r="BK1201"/>
  <c r="J1192"/>
  <c r="BK1146"/>
  <c r="BK1109"/>
  <c r="BK1092"/>
  <c r="BK1078"/>
  <c r="BK1068"/>
  <c r="J1046"/>
  <c r="BK1040"/>
  <c r="BK1028"/>
  <c r="BK1012"/>
  <c r="BK1001"/>
  <c r="J991"/>
  <c r="J981"/>
  <c r="J958"/>
  <c r="BK937"/>
  <c r="BK913"/>
  <c r="J893"/>
  <c r="J882"/>
  <c r="J869"/>
  <c r="J865"/>
  <c r="J853"/>
  <c r="BK843"/>
  <c r="J835"/>
  <c r="J829"/>
  <c r="J822"/>
  <c r="J817"/>
  <c r="J805"/>
  <c r="BK789"/>
  <c r="J778"/>
  <c r="J770"/>
  <c r="J760"/>
  <c r="BK740"/>
  <c r="BK720"/>
  <c r="J701"/>
  <c r="BK688"/>
  <c r="BK658"/>
  <c r="J653"/>
  <c r="J644"/>
  <c r="J634"/>
  <c r="J600"/>
  <c r="J592"/>
  <c r="BK582"/>
  <c r="J574"/>
  <c r="J565"/>
  <c r="BK559"/>
  <c r="BK552"/>
  <c r="BK544"/>
  <c r="BK535"/>
  <c r="BK531"/>
  <c r="BK515"/>
  <c r="BK509"/>
  <c r="BK501"/>
  <c r="BK492"/>
  <c r="BK485"/>
  <c r="J464"/>
  <c r="BK453"/>
  <c r="J443"/>
  <c r="BK440"/>
  <c r="BK415"/>
  <c r="J399"/>
  <c r="BK381"/>
  <c r="J370"/>
  <c r="BK364"/>
  <c r="BK351"/>
  <c r="BK345"/>
  <c r="J328"/>
  <c r="BK306"/>
  <c r="BK276"/>
  <c r="J260"/>
  <c r="BK239"/>
  <c r="J235"/>
  <c r="J223"/>
  <c r="BK213"/>
  <c r="J205"/>
  <c r="J193"/>
  <c r="J175"/>
  <c r="J163"/>
  <c r="J150"/>
  <c r="BK1431"/>
  <c r="J1390"/>
  <c r="J1350"/>
  <c r="BK1306"/>
  <c r="J1252"/>
  <c r="J1240"/>
  <c r="J1222"/>
  <c r="BK1207"/>
  <c r="BK1195"/>
  <c r="BK1174"/>
  <c r="J1146"/>
  <c r="J1111"/>
  <c r="J1102"/>
  <c r="BK1086"/>
  <c r="BK1076"/>
  <c r="J1064"/>
  <c r="BK1046"/>
  <c r="J1039"/>
  <c r="J1028"/>
  <c r="BK1016"/>
  <c r="BK1008"/>
  <c r="J1002"/>
  <c r="BK997"/>
  <c r="BK983"/>
  <c r="J979"/>
  <c r="BK958"/>
  <c r="J937"/>
  <c r="J921"/>
  <c r="J897"/>
  <c r="J890"/>
  <c r="BK882"/>
  <c r="BK869"/>
  <c r="J866"/>
  <c r="J859"/>
  <c r="BK855"/>
  <c r="BK847"/>
  <c r="J843"/>
  <c r="J839"/>
  <c r="BK831"/>
  <c r="BK829"/>
  <c r="BK824"/>
  <c r="J819"/>
  <c r="BK813"/>
  <c r="BK805"/>
  <c r="BK791"/>
  <c r="J784"/>
  <c r="BK776"/>
  <c r="BK772"/>
  <c r="BK763"/>
  <c r="J750"/>
  <c r="BK726"/>
  <c r="BK719"/>
  <c r="BK704"/>
  <c r="BK693"/>
  <c r="BK678"/>
  <c r="BK657"/>
  <c r="BK654"/>
  <c r="J651"/>
  <c r="BK648"/>
  <c r="J638"/>
  <c r="J602"/>
  <c r="J596"/>
  <c r="J590"/>
  <c r="BK584"/>
  <c r="BK581"/>
  <c r="J573"/>
  <c r="BK565"/>
  <c r="J560"/>
  <c r="BK553"/>
  <c r="BK550"/>
  <c r="BK543"/>
  <c r="J535"/>
  <c r="J532"/>
  <c r="J525"/>
  <c r="J517"/>
  <c r="BK511"/>
  <c r="J506"/>
  <c r="J502"/>
  <c r="J498"/>
  <c r="J492"/>
  <c r="J485"/>
  <c r="J476"/>
  <c r="BK468"/>
  <c r="J459"/>
  <c r="J445"/>
  <c r="BK441"/>
  <c r="J434"/>
  <c r="J415"/>
  <c r="J402"/>
  <c r="BK380"/>
  <c r="J366"/>
  <c r="J351"/>
  <c r="J345"/>
  <c r="BK330"/>
  <c r="BK312"/>
  <c r="J290"/>
  <c r="BK270"/>
  <c r="BK248"/>
  <c i="1" r="AS94"/>
  <c i="2" r="J1368"/>
  <c r="BK1350"/>
  <c r="BK1262"/>
  <c r="J1243"/>
  <c r="BK1228"/>
  <c r="J1210"/>
  <c r="J1198"/>
  <c r="BK1160"/>
  <c r="J1113"/>
  <c r="BK1105"/>
  <c r="J1081"/>
  <c r="J1073"/>
  <c r="J1054"/>
  <c r="J1041"/>
  <c r="BK1034"/>
  <c r="J1020"/>
  <c r="J1008"/>
  <c r="J997"/>
  <c r="J980"/>
  <c r="BK967"/>
  <c r="BK927"/>
  <c r="BK905"/>
  <c r="J891"/>
  <c r="BK878"/>
  <c r="BK867"/>
  <c r="BK862"/>
  <c r="J856"/>
  <c r="J847"/>
  <c r="BK842"/>
  <c r="J837"/>
  <c r="J830"/>
  <c r="J824"/>
  <c r="J818"/>
  <c r="BK811"/>
  <c r="BK801"/>
  <c r="BK784"/>
  <c r="J776"/>
  <c r="J769"/>
  <c r="BK750"/>
  <c r="J722"/>
  <c r="J716"/>
  <c r="J693"/>
  <c r="J668"/>
  <c r="J654"/>
  <c r="J650"/>
  <c r="BK641"/>
  <c r="BK602"/>
  <c r="BK594"/>
  <c r="BK586"/>
  <c r="J581"/>
  <c r="J572"/>
  <c r="J562"/>
  <c r="J555"/>
  <c r="BK551"/>
  <c r="J543"/>
  <c r="BK534"/>
  <c r="BK528"/>
  <c r="J519"/>
  <c r="J511"/>
  <c r="J505"/>
  <c r="J500"/>
  <c r="BK494"/>
  <c r="BK488"/>
  <c r="BK482"/>
  <c r="BK473"/>
  <c r="BK459"/>
  <c r="J447"/>
  <c r="BK434"/>
  <c r="BK419"/>
  <c r="BK404"/>
  <c r="BK393"/>
  <c r="J380"/>
  <c r="BK366"/>
  <c r="BK353"/>
  <c r="BK346"/>
  <c r="BK332"/>
  <c r="J312"/>
  <c r="BK282"/>
  <c r="J250"/>
  <c r="J239"/>
  <c r="BK229"/>
  <c r="J213"/>
  <c r="BK205"/>
  <c r="BK181"/>
  <c r="BK173"/>
  <c r="BK153"/>
  <c r="BK1433"/>
  <c r="BK1412"/>
  <c r="BK1368"/>
  <c r="BK1363"/>
  <c r="J1262"/>
  <c r="BK1243"/>
  <c r="J1228"/>
  <c r="J1201"/>
  <c r="BK1190"/>
  <c r="J1160"/>
  <c r="J1118"/>
  <c r="J1109"/>
  <c r="J1092"/>
  <c r="J1078"/>
  <c r="J1068"/>
  <c r="BK1054"/>
  <c r="BK1041"/>
  <c r="BK1030"/>
  <c r="BK1020"/>
  <c r="J1012"/>
  <c r="J1000"/>
  <c r="J986"/>
  <c r="BK980"/>
  <c r="J967"/>
  <c r="BK941"/>
  <c r="J927"/>
  <c r="J905"/>
  <c r="BK891"/>
  <c r="BK889"/>
  <c r="J886"/>
  <c r="J875"/>
  <c r="BK865"/>
  <c r="BK857"/>
  <c r="BK853"/>
  <c r="J846"/>
  <c r="J842"/>
  <c r="BK837"/>
  <c r="BK833"/>
  <c r="BK828"/>
  <c r="BK822"/>
  <c r="BK818"/>
  <c r="BK816"/>
  <c r="BK808"/>
  <c r="J793"/>
  <c r="J787"/>
  <c r="BK778"/>
  <c r="BK770"/>
  <c r="J766"/>
  <c r="BK758"/>
  <c r="J730"/>
  <c r="J720"/>
  <c r="J706"/>
  <c r="BK697"/>
  <c r="J688"/>
  <c r="J658"/>
  <c r="BK652"/>
  <c r="J646"/>
  <c r="J641"/>
  <c r="BK616"/>
  <c r="BK598"/>
  <c r="BK592"/>
  <c r="J586"/>
  <c r="J582"/>
  <c r="BK574"/>
  <c r="BK571"/>
  <c r="BK562"/>
  <c r="BK558"/>
  <c r="J552"/>
  <c r="J547"/>
  <c r="J536"/>
  <c r="J533"/>
  <c r="J528"/>
  <c r="BK519"/>
  <c r="BK513"/>
  <c r="BK507"/>
  <c r="BK503"/>
  <c r="J501"/>
  <c r="J496"/>
  <c r="J491"/>
  <c r="BK486"/>
  <c r="J479"/>
  <c r="J473"/>
  <c r="BK462"/>
  <c r="J453"/>
  <c r="J444"/>
  <c r="J437"/>
  <c r="J419"/>
  <c r="BK405"/>
  <c r="J393"/>
  <c r="J384"/>
  <c r="J368"/>
  <c r="J354"/>
  <c r="BK348"/>
  <c r="BK335"/>
  <c r="BK321"/>
  <c r="BK298"/>
  <c r="J273"/>
  <c r="J147"/>
  <c r="BK464"/>
  <c r="BK426"/>
  <c r="J409"/>
  <c r="BK399"/>
  <c r="BK382"/>
  <c r="J373"/>
  <c r="BK357"/>
  <c r="BK349"/>
  <c r="BK338"/>
  <c r="BK328"/>
  <c r="J306"/>
  <c r="J276"/>
  <c r="BK250"/>
  <c l="1" r="BK152"/>
  <c r="J152"/>
  <c r="J99"/>
  <c r="T152"/>
  <c r="P249"/>
  <c r="BK344"/>
  <c r="J344"/>
  <c r="J101"/>
  <c r="R344"/>
  <c r="P352"/>
  <c r="T352"/>
  <c r="BK383"/>
  <c r="J383"/>
  <c r="J105"/>
  <c r="T383"/>
  <c r="T446"/>
  <c r="R493"/>
  <c r="BK554"/>
  <c r="J554"/>
  <c r="J108"/>
  <c r="P554"/>
  <c r="T554"/>
  <c r="P561"/>
  <c r="T561"/>
  <c r="T585"/>
  <c r="P820"/>
  <c r="BK858"/>
  <c r="J858"/>
  <c r="J112"/>
  <c r="BK868"/>
  <c r="J868"/>
  <c r="J113"/>
  <c r="T868"/>
  <c r="R896"/>
  <c r="P982"/>
  <c r="T982"/>
  <c r="R1003"/>
  <c r="P1042"/>
  <c r="BK1112"/>
  <c r="J1112"/>
  <c r="J119"/>
  <c r="T1112"/>
  <c r="P1261"/>
  <c r="BK146"/>
  <c r="R146"/>
  <c r="T146"/>
  <c r="R152"/>
  <c r="R249"/>
  <c r="T344"/>
  <c r="R352"/>
  <c r="P356"/>
  <c r="T356"/>
  <c r="R383"/>
  <c r="P446"/>
  <c r="BK493"/>
  <c r="J493"/>
  <c r="J107"/>
  <c r="T493"/>
  <c r="R554"/>
  <c r="BK561"/>
  <c r="J561"/>
  <c r="J109"/>
  <c r="R561"/>
  <c r="R585"/>
  <c r="R820"/>
  <c r="R858"/>
  <c r="P868"/>
  <c r="BK896"/>
  <c r="J896"/>
  <c r="J115"/>
  <c r="T896"/>
  <c r="R982"/>
  <c r="P1003"/>
  <c r="BK1042"/>
  <c r="J1042"/>
  <c r="J118"/>
  <c r="T1042"/>
  <c r="R1112"/>
  <c r="BK1261"/>
  <c r="J1261"/>
  <c r="J120"/>
  <c r="R1261"/>
  <c r="P146"/>
  <c r="P152"/>
  <c r="BK249"/>
  <c r="J249"/>
  <c r="J100"/>
  <c r="T249"/>
  <c r="P344"/>
  <c r="BK352"/>
  <c r="J352"/>
  <c r="J102"/>
  <c r="BK356"/>
  <c r="R356"/>
  <c r="P383"/>
  <c r="BK446"/>
  <c r="J446"/>
  <c r="J106"/>
  <c r="R446"/>
  <c r="P493"/>
  <c r="BK585"/>
  <c r="J585"/>
  <c r="J110"/>
  <c r="P585"/>
  <c r="BK820"/>
  <c r="J820"/>
  <c r="J111"/>
  <c r="T820"/>
  <c r="P858"/>
  <c r="T858"/>
  <c r="R868"/>
  <c r="P896"/>
  <c r="BK982"/>
  <c r="J982"/>
  <c r="J116"/>
  <c r="BK1003"/>
  <c r="J1003"/>
  <c r="J117"/>
  <c r="T1003"/>
  <c r="R1042"/>
  <c r="P1112"/>
  <c r="T1261"/>
  <c r="BK892"/>
  <c r="J892"/>
  <c r="J114"/>
  <c r="BK1430"/>
  <c r="J1430"/>
  <c r="J123"/>
  <c r="BK1432"/>
  <c r="J1432"/>
  <c r="J124"/>
  <c r="J89"/>
  <c r="J91"/>
  <c r="E134"/>
  <c r="F140"/>
  <c r="BF239"/>
  <c r="BF250"/>
  <c r="BF270"/>
  <c r="BF276"/>
  <c r="BF290"/>
  <c r="BF298"/>
  <c r="BF315"/>
  <c r="BF330"/>
  <c r="BF335"/>
  <c r="BF345"/>
  <c r="BF349"/>
  <c r="BF357"/>
  <c r="BF364"/>
  <c r="BF366"/>
  <c r="BF370"/>
  <c r="BF380"/>
  <c r="BF384"/>
  <c r="BF390"/>
  <c r="BF402"/>
  <c r="BF409"/>
  <c r="BF415"/>
  <c r="BF426"/>
  <c r="BF434"/>
  <c r="BF437"/>
  <c r="BF443"/>
  <c r="BF445"/>
  <c r="BF447"/>
  <c r="BF453"/>
  <c r="BF470"/>
  <c r="BF473"/>
  <c r="BF476"/>
  <c r="BF479"/>
  <c r="BF482"/>
  <c r="BF486"/>
  <c r="BF488"/>
  <c r="BF490"/>
  <c r="BF491"/>
  <c r="BF492"/>
  <c r="BF494"/>
  <c r="BF498"/>
  <c r="BF500"/>
  <c r="BF507"/>
  <c r="BF513"/>
  <c r="BF525"/>
  <c r="BF528"/>
  <c r="BF531"/>
  <c r="BF532"/>
  <c r="BF534"/>
  <c r="BF535"/>
  <c r="BF536"/>
  <c r="BF543"/>
  <c r="BF550"/>
  <c r="BF551"/>
  <c r="BF558"/>
  <c r="BF559"/>
  <c r="BF560"/>
  <c r="BF581"/>
  <c r="BF582"/>
  <c r="BF584"/>
  <c r="BF592"/>
  <c r="BF594"/>
  <c r="BF600"/>
  <c r="BF638"/>
  <c r="BF644"/>
  <c r="BF650"/>
  <c r="BF652"/>
  <c r="BF654"/>
  <c r="BF657"/>
  <c r="BF678"/>
  <c r="BF697"/>
  <c r="BF719"/>
  <c r="BF726"/>
  <c r="BF730"/>
  <c r="BF740"/>
  <c r="BF763"/>
  <c r="BF774"/>
  <c r="BF784"/>
  <c r="BF787"/>
  <c r="BF791"/>
  <c r="BF793"/>
  <c r="BF808"/>
  <c r="BF813"/>
  <c r="BF824"/>
  <c r="BF837"/>
  <c r="BF842"/>
  <c r="BF845"/>
  <c r="BF853"/>
  <c r="BF865"/>
  <c r="BF866"/>
  <c r="BF869"/>
  <c r="BF875"/>
  <c r="BF878"/>
  <c r="BF882"/>
  <c r="BF886"/>
  <c r="BF897"/>
  <c r="BF905"/>
  <c r="BF913"/>
  <c r="BF921"/>
  <c r="BF941"/>
  <c r="BF958"/>
  <c r="BF967"/>
  <c r="BF971"/>
  <c r="BF981"/>
  <c r="BF983"/>
  <c r="BF991"/>
  <c r="BF997"/>
  <c r="BF1000"/>
  <c r="BF1001"/>
  <c r="BF1008"/>
  <c r="BF1024"/>
  <c r="BF1030"/>
  <c r="BF1034"/>
  <c r="BF1039"/>
  <c r="BF1041"/>
  <c r="BF1054"/>
  <c r="BF1058"/>
  <c r="BF1068"/>
  <c r="BF1086"/>
  <c r="BF1088"/>
  <c r="BF1096"/>
  <c r="BF1102"/>
  <c r="BF1105"/>
  <c r="BF1110"/>
  <c r="BF1113"/>
  <c r="BF1132"/>
  <c r="BF1146"/>
  <c r="BF1160"/>
  <c r="BF1174"/>
  <c r="BF1201"/>
  <c r="BF1210"/>
  <c r="BF1216"/>
  <c r="BF1222"/>
  <c r="BF1228"/>
  <c r="BF1231"/>
  <c r="BF1237"/>
  <c r="BF1243"/>
  <c r="BF1249"/>
  <c r="BF1258"/>
  <c r="BF1350"/>
  <c r="BF1360"/>
  <c r="BF1363"/>
  <c r="BF1365"/>
  <c r="BF1368"/>
  <c r="BF1390"/>
  <c r="BF1412"/>
  <c r="BF1431"/>
  <c r="BF1433"/>
  <c r="F92"/>
  <c r="J92"/>
  <c r="BF147"/>
  <c r="BF150"/>
  <c r="BF153"/>
  <c r="BF163"/>
  <c r="BF173"/>
  <c r="BF175"/>
  <c r="BF181"/>
  <c r="BF193"/>
  <c r="BF205"/>
  <c r="BF213"/>
  <c r="BF217"/>
  <c r="BF223"/>
  <c r="BF229"/>
  <c r="BF235"/>
  <c r="BF245"/>
  <c r="BF248"/>
  <c r="BF260"/>
  <c r="BF273"/>
  <c r="BF282"/>
  <c r="BF306"/>
  <c r="BF312"/>
  <c r="BF321"/>
  <c r="BF328"/>
  <c r="BF332"/>
  <c r="BF338"/>
  <c r="BF346"/>
  <c r="BF348"/>
  <c r="BF351"/>
  <c r="BF353"/>
  <c r="BF354"/>
  <c r="BF368"/>
  <c r="BF373"/>
  <c r="BF381"/>
  <c r="BF382"/>
  <c r="BF393"/>
  <c r="BF399"/>
  <c r="BF404"/>
  <c r="BF405"/>
  <c r="BF419"/>
  <c r="BF422"/>
  <c r="BF440"/>
  <c r="BF441"/>
  <c r="BF444"/>
  <c r="BF459"/>
  <c r="BF461"/>
  <c r="BF462"/>
  <c r="BF464"/>
  <c r="BF468"/>
  <c r="BF485"/>
  <c r="BF496"/>
  <c r="BF501"/>
  <c r="BF502"/>
  <c r="BF503"/>
  <c r="BF505"/>
  <c r="BF506"/>
  <c r="BF509"/>
  <c r="BF511"/>
  <c r="BF515"/>
  <c r="BF517"/>
  <c r="BF519"/>
  <c r="BF522"/>
  <c r="BF533"/>
  <c r="BF539"/>
  <c r="BF544"/>
  <c r="BF547"/>
  <c r="BF552"/>
  <c r="BF553"/>
  <c r="BF555"/>
  <c r="BF562"/>
  <c r="BF564"/>
  <c r="BF565"/>
  <c r="BF571"/>
  <c r="BF572"/>
  <c r="BF573"/>
  <c r="BF574"/>
  <c r="BF580"/>
  <c r="BF583"/>
  <c r="BF586"/>
  <c r="BF587"/>
  <c r="BF590"/>
  <c r="BF596"/>
  <c r="BF598"/>
  <c r="BF602"/>
  <c r="BF616"/>
  <c r="BF634"/>
  <c r="BF641"/>
  <c r="BF646"/>
  <c r="BF648"/>
  <c r="BF651"/>
  <c r="BF653"/>
  <c r="BF655"/>
  <c r="BF658"/>
  <c r="BF668"/>
  <c r="BF688"/>
  <c r="BF689"/>
  <c r="BF693"/>
  <c r="BF701"/>
  <c r="BF704"/>
  <c r="BF706"/>
  <c r="BF716"/>
  <c r="BF720"/>
  <c r="BF722"/>
  <c r="BF750"/>
  <c r="BF758"/>
  <c r="BF760"/>
  <c r="BF766"/>
  <c r="BF769"/>
  <c r="BF770"/>
  <c r="BF772"/>
  <c r="BF776"/>
  <c r="BF778"/>
  <c r="BF780"/>
  <c r="BF789"/>
  <c r="BF801"/>
  <c r="BF805"/>
  <c r="BF811"/>
  <c r="BF816"/>
  <c r="BF817"/>
  <c r="BF818"/>
  <c r="BF819"/>
  <c r="BF821"/>
  <c r="BF822"/>
  <c r="BF826"/>
  <c r="BF828"/>
  <c r="BF829"/>
  <c r="BF830"/>
  <c r="BF831"/>
  <c r="BF833"/>
  <c r="BF835"/>
  <c r="BF839"/>
  <c r="BF840"/>
  <c r="BF843"/>
  <c r="BF846"/>
  <c r="BF847"/>
  <c r="BF851"/>
  <c r="BF855"/>
  <c r="BF856"/>
  <c r="BF857"/>
  <c r="BF859"/>
  <c r="BF862"/>
  <c r="BF867"/>
  <c r="BF889"/>
  <c r="BF890"/>
  <c r="BF891"/>
  <c r="BF893"/>
  <c r="BF927"/>
  <c r="BF929"/>
  <c r="BF937"/>
  <c r="BF949"/>
  <c r="BF979"/>
  <c r="BF980"/>
  <c r="BF986"/>
  <c r="BF1002"/>
  <c r="BF1004"/>
  <c r="BF1012"/>
  <c r="BF1016"/>
  <c r="BF1020"/>
  <c r="BF1028"/>
  <c r="BF1040"/>
  <c r="BF1043"/>
  <c r="BF1046"/>
  <c r="BF1050"/>
  <c r="BF1064"/>
  <c r="BF1069"/>
  <c r="BF1073"/>
  <c r="BF1076"/>
  <c r="BF1078"/>
  <c r="BF1081"/>
  <c r="BF1092"/>
  <c r="BF1109"/>
  <c r="BF1111"/>
  <c r="BF1118"/>
  <c r="BF1176"/>
  <c r="BF1190"/>
  <c r="BF1192"/>
  <c r="BF1195"/>
  <c r="BF1198"/>
  <c r="BF1204"/>
  <c r="BF1207"/>
  <c r="BF1240"/>
  <c r="BF1252"/>
  <c r="BF1262"/>
  <c r="BF1284"/>
  <c r="BF1306"/>
  <c r="BF1328"/>
  <c r="F33"/>
  <c i="1" r="AZ95"/>
  <c r="AZ94"/>
  <c r="W29"/>
  <c i="2" r="J33"/>
  <c i="1" r="AV95"/>
  <c i="2" r="F35"/>
  <c i="1" r="BB95"/>
  <c r="BB94"/>
  <c r="W31"/>
  <c i="2" r="F36"/>
  <c i="1" r="BC95"/>
  <c r="BC94"/>
  <c r="W32"/>
  <c i="2" r="F37"/>
  <c i="1" r="BD95"/>
  <c r="BD94"/>
  <c r="W33"/>
  <c i="2" l="1" r="T355"/>
  <c r="BK355"/>
  <c r="J355"/>
  <c r="J103"/>
  <c r="R355"/>
  <c r="P145"/>
  <c r="P355"/>
  <c r="T145"/>
  <c r="T144"/>
  <c r="R145"/>
  <c r="R144"/>
  <c r="BK145"/>
  <c r="J145"/>
  <c r="J97"/>
  <c r="J356"/>
  <c r="J104"/>
  <c r="J146"/>
  <c r="J98"/>
  <c r="BK1429"/>
  <c r="J1429"/>
  <c r="J122"/>
  <c i="1" r="AV94"/>
  <c r="AK29"/>
  <c i="2" r="J34"/>
  <c i="1" r="AW95"/>
  <c r="AT95"/>
  <c r="AY94"/>
  <c r="AX94"/>
  <c i="2" r="F34"/>
  <c i="1" r="BA95"/>
  <c r="BA94"/>
  <c r="W30"/>
  <c i="2" l="1" r="P144"/>
  <c i="1" r="AU95"/>
  <c i="2" r="BK144"/>
  <c r="J144"/>
  <c r="J96"/>
  <c i="1" r="AU94"/>
  <c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<sst xmlns="http://schemas.openxmlformats.org/spreadsheetml/2006/main">
  <si>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</si>
  <si>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</si>
  <si>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</si>
  <si>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</si>
  <si>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</si>
  <si>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{ae820ea0-ac9e-4d01-ad9b-d944b71a44f9}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</si>
  <si>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</si>
  <si>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</si>
  <si>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</si>
  <si>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</si>
  <si>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</si>
  <si>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</si>
  <si>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</si>
  <si>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</si>
  <si>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</si>
  <si>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</si>
  <si>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</si>
  <si>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Bělohorská</t>
  </si>
  <si>
    <t>KSO:</t>
  </si>
  <si>
    <t>CC-CZ:</t>
  </si>
  <si>
    <t>Místo:</t>
  </si>
  <si>
    <t xml:space="preserve"> </t>
  </si>
  <si>
    <t>Datum:</t>
  </si>
  <si>
    <t>5. 10. 2023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</si>
  <si>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</si>
  <si>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</si>
  <si>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</si>
  <si>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</si>
  <si>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</si>
  <si>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</si>
  <si>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</si>
  <si>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</si>
  <si>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</si>
  <si>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</si>
  <si>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</si>
  <si>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</si>
  <si>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</si>
  <si>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</si>
  <si>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</si>
  <si>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</si>
  <si>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</si>
  <si>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</si>
  <si>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</si>
  <si>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</si>
  <si>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</si>
  <si>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</si>
  <si>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</si>
  <si>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</si>
  <si>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</si>
  <si>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</si>
  <si>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</si>
  <si>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</si>
  <si>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</si>
  <si>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</si>
  <si>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</si>
  <si>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</si>
  <si>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</si>
  <si>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</si>
  <si>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</si>
  <si>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</si>
  <si>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</si>
  <si>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</si>
  <si>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</si>
  <si>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</si>
  <si>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</si>
  <si>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</si>
  <si>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</si>
  <si>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</si>
  <si>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</si>
  <si>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</si>
  <si>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</si>
  <si>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</si>
  <si>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</si>
  <si>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</si>
  <si>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</si>
  <si>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</si>
  <si>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</si>
  <si>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</si>
  <si>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</si>
  <si>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Bělohorská 1427/100, dveře č.13,3.NP</t>
  </si>
  <si>
    <t>STA</t>
  </si>
  <si>
    <t>1</t>
  </si>
  <si>
    <t>{a8e52f03-86c3-4da9-aa73-1291886c6d2a}</t>
  </si>
  <si>
    <t>KRYCÍ LIST SOUPISU PRACÍ</t>
  </si>
  <si>
    <t>Objekt:</t>
  </si>
  <si>
    <t>01 - Bělohorská 1427/100, dveře č.13,3.NP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</si>
  <si>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</si>
  <si>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</si>
  <si>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</si>
  <si>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</si>
  <si>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</si>
  <si>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</si>
  <si>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</si>
  <si>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</si>
  <si>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</si>
  <si>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</si>
  <si>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</si>
  <si>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</si>
  <si>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</si>
  <si>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</si>
  <si>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</si>
  <si>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</si>
  <si>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</si>
  <si>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</si>
  <si>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</si>
  <si>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</si>
  <si>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</si>
  <si>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</si>
  <si>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</si>
  <si>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</si>
  <si>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</si>
  <si>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</si>
  <si>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</si>
  <si>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</si>
  <si>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</si>
  <si>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</si>
  <si>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</si>
  <si>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</si>
  <si>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</si>
  <si>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</si>
  <si>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</si>
  <si>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</si>
  <si>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</si>
  <si>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</si>
  <si>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</si>
  <si>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</si>
  <si>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</si>
  <si>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</si>
  <si>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</si>
  <si>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</si>
  <si>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</si>
  <si>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</si>
  <si>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</si>
  <si>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</si>
  <si>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</si>
  <si>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</si>
  <si>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</si>
  <si>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23</t>
  </si>
  <si>
    <t>K</t>
  </si>
  <si>
    <t>340235212</t>
  </si>
  <si>
    <t>Zazdívka otvorů v příčkách nebo stěnách pl do 0,0225 m2 cihlami plnými tl přes 100 mm</t>
  </si>
  <si>
    <t>kus</t>
  </si>
  <si>
    <t>4</t>
  </si>
  <si>
    <t>2</t>
  </si>
  <si>
    <t>-1561478781</t>
  </si>
  <si>
    <t>VV</t>
  </si>
  <si>
    <t>Prostupy ZTI a elektro</t>
  </si>
  <si>
    <t>4+6</t>
  </si>
  <si>
    <t>24</t>
  </si>
  <si>
    <t>346244353</t>
  </si>
  <si>
    <t>Obezdívka koupelnových van ploch rovných tl 75 mm z pórobetonových přesných tvárnic</t>
  </si>
  <si>
    <t>m2</t>
  </si>
  <si>
    <t>-1282312238</t>
  </si>
  <si>
    <t>2,5*0,6</t>
  </si>
  <si>
    <t>6</t>
  </si>
  <si>
    <t>Úpravy povrchů, podlahy a osazování výplní</t>
  </si>
  <si>
    <t>13</t>
  </si>
  <si>
    <t>611131121</t>
  </si>
  <si>
    <t>Penetrační disperzní nátěr vnitřních stropů nanášený ručně</t>
  </si>
  <si>
    <t>2045163332</t>
  </si>
  <si>
    <t>Chodba</t>
  </si>
  <si>
    <t>0,55*0,85+1,86*1,05+1,98*1,5+0,68*2,15</t>
  </si>
  <si>
    <t>Spíž</t>
  </si>
  <si>
    <t>0,893*0,78-0,47*0,23</t>
  </si>
  <si>
    <t>Koupelna s WC</t>
  </si>
  <si>
    <t>2,55*1,41</t>
  </si>
  <si>
    <t>Pokoj</t>
  </si>
  <si>
    <t>5,43*4</t>
  </si>
  <si>
    <t>Součet</t>
  </si>
  <si>
    <t>611311131</t>
  </si>
  <si>
    <t>Potažení vnitřních rovných stropů vápenným štukem tloušťky do 3 mm</t>
  </si>
  <si>
    <t>-1121208670</t>
  </si>
  <si>
    <t>25</t>
  </si>
  <si>
    <t>611315111</t>
  </si>
  <si>
    <t>Vápenná hladká omítka rýh ve stropech š do 150 mm</t>
  </si>
  <si>
    <t>1252324255</t>
  </si>
  <si>
    <t>8*0,1</t>
  </si>
  <si>
    <t>26</t>
  </si>
  <si>
    <t>612131100</t>
  </si>
  <si>
    <t>Vápenný postřik vnitřních stěn nanášený ručně</t>
  </si>
  <si>
    <t>-423347702</t>
  </si>
  <si>
    <t>Koupelna pod obklad</t>
  </si>
  <si>
    <t>(2,55*2+1,41*2-0,7)*2,2-0,4*0,9</t>
  </si>
  <si>
    <t>Po obkladu na chodbě</t>
  </si>
  <si>
    <t>2,5*0,75</t>
  </si>
  <si>
    <t>14</t>
  </si>
  <si>
    <t>612131121</t>
  </si>
  <si>
    <t>Penetrační disperzní nátěr vnitřních stěn nanášený ručně</t>
  </si>
  <si>
    <t>868579518</t>
  </si>
  <si>
    <t>(0,55*2+2*1,86+0,45+1,05+1,98*2+0,71+2*0,68*2+2,15)*2,9-0,9*2,1*2-0,7*2,1*2</t>
  </si>
  <si>
    <t>(0,893*2+0,78*2)*2,9-0,7*2,1</t>
  </si>
  <si>
    <t>(2,55*2+1,41*2)*2,9-0,7*2,1-0,4*0,9</t>
  </si>
  <si>
    <t>(5,43*2+4*2)*2,9-3,098*1,773-0,9*2,1</t>
  </si>
  <si>
    <t>Odpočet obkladů v koupelně</t>
  </si>
  <si>
    <t>-((2,55*2+1,41*2-0,7)*2,2-0,4*0,9)</t>
  </si>
  <si>
    <t>16</t>
  </si>
  <si>
    <t>612311131</t>
  </si>
  <si>
    <t>Potažení vnitřních stěn vápenným štukem tloušťky do 3 mm</t>
  </si>
  <si>
    <t>54411761</t>
  </si>
  <si>
    <t>27</t>
  </si>
  <si>
    <t>612315111</t>
  </si>
  <si>
    <t>Vápenná hladká omítka rýh ve stěnách š do 150 mm</t>
  </si>
  <si>
    <t>2050574042</t>
  </si>
  <si>
    <t>Kanalizace připojovací</t>
  </si>
  <si>
    <t>12*0,15</t>
  </si>
  <si>
    <t>Vodovod</t>
  </si>
  <si>
    <t>30*0,15</t>
  </si>
  <si>
    <t>Elektro</t>
  </si>
  <si>
    <t>100*0,03</t>
  </si>
  <si>
    <t>28</t>
  </si>
  <si>
    <t>612315211</t>
  </si>
  <si>
    <t>Vápenná hladká omítka malých ploch do 0,09 m2 na stěnách</t>
  </si>
  <si>
    <t>-460900858</t>
  </si>
  <si>
    <t>Prostupy, otlučená místa v omítce místností</t>
  </si>
  <si>
    <t>30</t>
  </si>
  <si>
    <t>29</t>
  </si>
  <si>
    <t>612321121</t>
  </si>
  <si>
    <t>Vápenocementová omítka hladká jednovrstvá vnitřních stěn nanášená ručně</t>
  </si>
  <si>
    <t>-1807752032</t>
  </si>
  <si>
    <t>Obklady v koupelně s wc</t>
  </si>
  <si>
    <t>35</t>
  </si>
  <si>
    <t>631341151</t>
  </si>
  <si>
    <t>Doplnění dosavadních mazanin plochy do 1 m2 betonem lehkým keramickým tl do 80 mm</t>
  </si>
  <si>
    <t>m3</t>
  </si>
  <si>
    <t>688859966</t>
  </si>
  <si>
    <t>Koupelna</t>
  </si>
  <si>
    <t>1*0,08</t>
  </si>
  <si>
    <t>33</t>
  </si>
  <si>
    <t>631362022</t>
  </si>
  <si>
    <t>Výztuž mazanin z kompozitních sítí D drátu 3 mm velikost ok 100 x 100 mm</t>
  </si>
  <si>
    <t>-411019793</t>
  </si>
  <si>
    <t>1,5</t>
  </si>
  <si>
    <t>Předsíň</t>
  </si>
  <si>
    <t>266</t>
  </si>
  <si>
    <t>635211221</t>
  </si>
  <si>
    <t>Násyp tl do 20 mm pod plovoucí nebo tepelně izolační vrstvy podlah z keramzitu</t>
  </si>
  <si>
    <t>-2131515983</t>
  </si>
  <si>
    <t>Pokoj - vyrovnání pod OSB</t>
  </si>
  <si>
    <t>34</t>
  </si>
  <si>
    <t>635211411</t>
  </si>
  <si>
    <t>Doplnění násypů pod podlahy, mazaniny a dlažby perlitem pl do 2 m2</t>
  </si>
  <si>
    <t>-50524835</t>
  </si>
  <si>
    <t>1*0,12</t>
  </si>
  <si>
    <t>339</t>
  </si>
  <si>
    <t>644941112</t>
  </si>
  <si>
    <t>Osazování ventilačních mřížek velikosti přes 150 x 200 do 300 x 300 mm</t>
  </si>
  <si>
    <t>-1909329316</t>
  </si>
  <si>
    <t>340</t>
  </si>
  <si>
    <t>M</t>
  </si>
  <si>
    <t>55341413</t>
  </si>
  <si>
    <t>průvětrník mřížový s klapkami 300x300mm</t>
  </si>
  <si>
    <t>8</t>
  </si>
  <si>
    <t>-499253170</t>
  </si>
  <si>
    <t>9</t>
  </si>
  <si>
    <t>Ostatní konstrukce a práce, bourání</t>
  </si>
  <si>
    <t>36</t>
  </si>
  <si>
    <t>949101111</t>
  </si>
  <si>
    <t>Lešení pomocné pro objekty pozemních staveb s lešeňovou podlahou v do 1,9 m zatížení do 150 kg/m2</t>
  </si>
  <si>
    <t>40645817</t>
  </si>
  <si>
    <t>952901111</t>
  </si>
  <si>
    <t>Vyčištění budov bytové a občanské výstavby při výšce podlaží do 4 m</t>
  </si>
  <si>
    <t>156117254</t>
  </si>
  <si>
    <t>37</t>
  </si>
  <si>
    <t>952902021</t>
  </si>
  <si>
    <t>Čištění budov zametení hladkých podlah</t>
  </si>
  <si>
    <t>741312694</t>
  </si>
  <si>
    <t>Společné prostory dny x plocha</t>
  </si>
  <si>
    <t>45*100</t>
  </si>
  <si>
    <t>38</t>
  </si>
  <si>
    <t>962031132</t>
  </si>
  <si>
    <t>Bourání příček z cihel pálených na MVC tl do 100 mm</t>
  </si>
  <si>
    <t>-2094626677</t>
  </si>
  <si>
    <t>Obezdění vaničky</t>
  </si>
  <si>
    <t>4*0,8*0,2</t>
  </si>
  <si>
    <t>39</t>
  </si>
  <si>
    <t>965042131</t>
  </si>
  <si>
    <t>Bourání podkladů pod dlažby nebo mazanin betonových nebo z litého asfaltu tl do 100 mm pl do 4 m2</t>
  </si>
  <si>
    <t>293668468</t>
  </si>
  <si>
    <t>282</t>
  </si>
  <si>
    <t>965046111</t>
  </si>
  <si>
    <t>Broušení stávajících betonových podlah úběr do 3 mm</t>
  </si>
  <si>
    <t>1122165138</t>
  </si>
  <si>
    <t>283</t>
  </si>
  <si>
    <t>965046119</t>
  </si>
  <si>
    <t>Příplatek k broušení stávajících betonových podlah za každý další 1 mm úběru</t>
  </si>
  <si>
    <t>-2027962045</t>
  </si>
  <si>
    <t>284</t>
  </si>
  <si>
    <t>965081213</t>
  </si>
  <si>
    <t>Bourání podlah z dlaždic keramických nebo xylolitových tl do 10 mm plochy přes 1 m2</t>
  </si>
  <si>
    <t>1727525874</t>
  </si>
  <si>
    <t>40</t>
  </si>
  <si>
    <t>965082923</t>
  </si>
  <si>
    <t>Odstranění násypů pod podlahami tl do 100 mm pl přes 2 m2</t>
  </si>
  <si>
    <t>2022202930</t>
  </si>
  <si>
    <t>41</t>
  </si>
  <si>
    <t>971033231</t>
  </si>
  <si>
    <t>Vybourání otvorů ve zdivu cihelném pl do 0,0225 m2 na MVC nebo MV tl do 150 mm</t>
  </si>
  <si>
    <t>-355867926</t>
  </si>
  <si>
    <t>42</t>
  </si>
  <si>
    <t>974031132</t>
  </si>
  <si>
    <t>Vysekání rýh ve zdivu cihelném hl do 50 mm š do 70 mm</t>
  </si>
  <si>
    <t>m</t>
  </si>
  <si>
    <t>-727567284</t>
  </si>
  <si>
    <t>Kanalizace umyvadlo</t>
  </si>
  <si>
    <t>43</t>
  </si>
  <si>
    <t>974031153</t>
  </si>
  <si>
    <t>Vysekání rýh ve zdivu cihelném hl do 100 mm š do 100 mm</t>
  </si>
  <si>
    <t>-46362707</t>
  </si>
  <si>
    <t>Kanalizace</t>
  </si>
  <si>
    <t>Kuchyň dřez,myčka</t>
  </si>
  <si>
    <t>4,5</t>
  </si>
  <si>
    <t>Koupelna pračka</t>
  </si>
  <si>
    <t>44</t>
  </si>
  <si>
    <t>974082112</t>
  </si>
  <si>
    <t>Vysekání rýh pro ploché vodiče v omítce MV nebo MVC stěn š do 30 mm</t>
  </si>
  <si>
    <t>192348762</t>
  </si>
  <si>
    <t>100</t>
  </si>
  <si>
    <t>45</t>
  </si>
  <si>
    <t>974082172</t>
  </si>
  <si>
    <t>Vysekání rýh pro ploché vodiče v omítce MV nebo MVC stropů š do 30 mm</t>
  </si>
  <si>
    <t>-1394564602</t>
  </si>
  <si>
    <t>46</t>
  </si>
  <si>
    <t>977132111</t>
  </si>
  <si>
    <t>Vyvrtání otvorů pro elektroinstalační krabice ve stěnách z cihel hloubky do 60 mm</t>
  </si>
  <si>
    <t>1744379419</t>
  </si>
  <si>
    <t>krabice elektro</t>
  </si>
  <si>
    <t>341</t>
  </si>
  <si>
    <t>977312112</t>
  </si>
  <si>
    <t>Řezání stávajících betonových mazanin vyztužených hl do 100 mm</t>
  </si>
  <si>
    <t>626985299</t>
  </si>
  <si>
    <t>Pro rozvody v podlahách</t>
  </si>
  <si>
    <t>20</t>
  </si>
  <si>
    <t>48</t>
  </si>
  <si>
    <t>978059541</t>
  </si>
  <si>
    <t>Odsekání a odebrání obkladů stěn z vnitřních obkládaček plochy přes 1 m2</t>
  </si>
  <si>
    <t>1769011738</t>
  </si>
  <si>
    <t>997</t>
  </si>
  <si>
    <t>Přesun sutě</t>
  </si>
  <si>
    <t>49</t>
  </si>
  <si>
    <t>997013213</t>
  </si>
  <si>
    <t>Vnitrostaveništní doprava suti a vybouraných hmot pro budovy v přes 9 do 12 m ručně</t>
  </si>
  <si>
    <t>t</t>
  </si>
  <si>
    <t>621581958</t>
  </si>
  <si>
    <t>50</t>
  </si>
  <si>
    <t>997013219</t>
  </si>
  <si>
    <t>Příplatek k vnitrostaveništní dopravě suti a vybouraných hmot za zvětšenou dopravu suti ZKD 10 m</t>
  </si>
  <si>
    <t>953838281</t>
  </si>
  <si>
    <t>4,21*2 'Přepočtené koeficientem množství</t>
  </si>
  <si>
    <t>51</t>
  </si>
  <si>
    <t>997013501</t>
  </si>
  <si>
    <t>Odvoz suti a vybouraných hmot na skládku nebo meziskládku do 1 km se složením</t>
  </si>
  <si>
    <t>352081200</t>
  </si>
  <si>
    <t>52</t>
  </si>
  <si>
    <t>997013509</t>
  </si>
  <si>
    <t>Příplatek k odvozu suti a vybouraných hmot na skládku ZKD 1 km přes 1 km</t>
  </si>
  <si>
    <t>-1071713181</t>
  </si>
  <si>
    <t>4,21*19 'Přepočtené koeficientem množství</t>
  </si>
  <si>
    <t>53</t>
  </si>
  <si>
    <t>997013631</t>
  </si>
  <si>
    <t>Poplatek za uložení na skládce (skládkovné) stavebního odpadu směsného kód odpadu 17 09 04</t>
  </si>
  <si>
    <t>138293361</t>
  </si>
  <si>
    <t>998</t>
  </si>
  <si>
    <t>Přesun hmot</t>
  </si>
  <si>
    <t>354</t>
  </si>
  <si>
    <t>998018002</t>
  </si>
  <si>
    <t>Přesun hmot ruční pro budovy v přes 6 do 12 m</t>
  </si>
  <si>
    <t>1188515028</t>
  </si>
  <si>
    <t>355</t>
  </si>
  <si>
    <t>998018011</t>
  </si>
  <si>
    <t>Příplatek k ručnímu přesunu hmot pro budovy za zvětšený přesun ZKD 100 m</t>
  </si>
  <si>
    <t>-1827840859</t>
  </si>
  <si>
    <t>PSV</t>
  </si>
  <si>
    <t>Práce a dodávky PSV</t>
  </si>
  <si>
    <t>711</t>
  </si>
  <si>
    <t>Izolace proti vodě, vlhkosti a plynům</t>
  </si>
  <si>
    <t>56</t>
  </si>
  <si>
    <t>711199101</t>
  </si>
  <si>
    <t>Provedení těsnícího pásu do spoje dilatační nebo styčné spáry podlaha - stěna</t>
  </si>
  <si>
    <t>720041884</t>
  </si>
  <si>
    <t>Styk podlaha stěna</t>
  </si>
  <si>
    <t>2,55*2+1,41*2</t>
  </si>
  <si>
    <t>Roh ve sprchovém koutu</t>
  </si>
  <si>
    <t>2,2</t>
  </si>
  <si>
    <t>57</t>
  </si>
  <si>
    <t>28355022</t>
  </si>
  <si>
    <t>páska pružná těsnící hydroizolační š do 125mm</t>
  </si>
  <si>
    <t>32</t>
  </si>
  <si>
    <t>-594676815</t>
  </si>
  <si>
    <t>10,12*1,05 'Přepočtené koeficientem množství</t>
  </si>
  <si>
    <t>58</t>
  </si>
  <si>
    <t>711199102</t>
  </si>
  <si>
    <t>Provedení těsnícího koutu pro vnější nebo vnitřní roh spáry podlaha - stěna</t>
  </si>
  <si>
    <t>320535501</t>
  </si>
  <si>
    <t>60</t>
  </si>
  <si>
    <t>59054242</t>
  </si>
  <si>
    <t>páska pružná těsnící hydroizolační -kout</t>
  </si>
  <si>
    <t>1957888186</t>
  </si>
  <si>
    <t>61</t>
  </si>
  <si>
    <t>711493112</t>
  </si>
  <si>
    <t>Izolace proti podpovrchové a tlakové vodě vodorovná těsnicí stěrkou jednosložkovou na bázi cementu</t>
  </si>
  <si>
    <t>52271505</t>
  </si>
  <si>
    <t>62</t>
  </si>
  <si>
    <t>711493122</t>
  </si>
  <si>
    <t>Izolace proti podpovrchové a tlakové vodě svislá těsnicí stěrkou jednosložkovou na bázi cementu</t>
  </si>
  <si>
    <t>670855683</t>
  </si>
  <si>
    <t xml:space="preserve">Soklík  nad podlahou</t>
  </si>
  <si>
    <t>(2,55*2+1,41*2)*0,1</t>
  </si>
  <si>
    <t>Za sprchovým koutem</t>
  </si>
  <si>
    <t>1*2*2,2</t>
  </si>
  <si>
    <t>63</t>
  </si>
  <si>
    <t>998711102</t>
  </si>
  <si>
    <t>Přesun hmot tonážní pro izolace proti vodě, vlhkosti a plynům v objektech v přes 6 do 12 m</t>
  </si>
  <si>
    <t>356763382</t>
  </si>
  <si>
    <t>64</t>
  </si>
  <si>
    <t>998711181</t>
  </si>
  <si>
    <t>Příplatek k přesunu hmot tonážní 711 prováděný bez použití mechanizace</t>
  </si>
  <si>
    <t>-1267427189</t>
  </si>
  <si>
    <t>65</t>
  </si>
  <si>
    <t>998711192</t>
  </si>
  <si>
    <t>Příplatek k přesunu hmot tonážní 711 za zvětšený přesun do 100 m</t>
  </si>
  <si>
    <t>-1477299781</t>
  </si>
  <si>
    <t>721</t>
  </si>
  <si>
    <t>Zdravotechnika - vnitřní kanalizace</t>
  </si>
  <si>
    <t>66</t>
  </si>
  <si>
    <t>721170972</t>
  </si>
  <si>
    <t>Potrubí z PVC krácení trub DN 50</t>
  </si>
  <si>
    <t>-1191186196</t>
  </si>
  <si>
    <t>Kuchyňská linka</t>
  </si>
  <si>
    <t>67</t>
  </si>
  <si>
    <t>721170974</t>
  </si>
  <si>
    <t>Potrubí z PVC krácení trub DN 110</t>
  </si>
  <si>
    <t>-1518427639</t>
  </si>
  <si>
    <t>WC</t>
  </si>
  <si>
    <t>68</t>
  </si>
  <si>
    <t>721171803</t>
  </si>
  <si>
    <t>Demontáž potrubí z PVC D do 75</t>
  </si>
  <si>
    <t>-1865586994</t>
  </si>
  <si>
    <t>2,5</t>
  </si>
  <si>
    <t>86</t>
  </si>
  <si>
    <t>721171808</t>
  </si>
  <si>
    <t>Demontáž potrubí z PVC D přes 75 do 114</t>
  </si>
  <si>
    <t>-442544153</t>
  </si>
  <si>
    <t>Koupelna WC</t>
  </si>
  <si>
    <t>69</t>
  </si>
  <si>
    <t>721171905</t>
  </si>
  <si>
    <t>Potrubí z PP vsazení odbočky do hrdla DN 110</t>
  </si>
  <si>
    <t>727283227</t>
  </si>
  <si>
    <t>70</t>
  </si>
  <si>
    <t>721171915</t>
  </si>
  <si>
    <t>Potrubí z PP propojení potrubí DN 110</t>
  </si>
  <si>
    <t>1674987715</t>
  </si>
  <si>
    <t>71</t>
  </si>
  <si>
    <t>721174042</t>
  </si>
  <si>
    <t>Potrubí kanalizační z PP připojovací DN 40</t>
  </si>
  <si>
    <t>-1527056760</t>
  </si>
  <si>
    <t>Umyvadlo</t>
  </si>
  <si>
    <t>72</t>
  </si>
  <si>
    <t>721174043</t>
  </si>
  <si>
    <t>Potrubí kanalizační z PP připojovací DN 50</t>
  </si>
  <si>
    <t>-2094192452</t>
  </si>
  <si>
    <t>Dřez</t>
  </si>
  <si>
    <t>Připojení pračky do DN 75</t>
  </si>
  <si>
    <t>73</t>
  </si>
  <si>
    <t>721174044</t>
  </si>
  <si>
    <t>Potrubí kanalizační z PP připojovací DN 75</t>
  </si>
  <si>
    <t>1966819979</t>
  </si>
  <si>
    <t>Sprcha</t>
  </si>
  <si>
    <t>74</t>
  </si>
  <si>
    <t>721174045</t>
  </si>
  <si>
    <t>Potrubí kanalizační z PP připojovací DN 110</t>
  </si>
  <si>
    <t>-955689838</t>
  </si>
  <si>
    <t>75</t>
  </si>
  <si>
    <t>721194104</t>
  </si>
  <si>
    <t>Vyvedení a upevnění odpadních výpustek DN 40</t>
  </si>
  <si>
    <t>1728014331</t>
  </si>
  <si>
    <t>76</t>
  </si>
  <si>
    <t>721194105</t>
  </si>
  <si>
    <t>Vyvedení a upevnění odpadních výpustek DN 50</t>
  </si>
  <si>
    <t>54333759</t>
  </si>
  <si>
    <t>Pračka</t>
  </si>
  <si>
    <t>77</t>
  </si>
  <si>
    <t>721194109</t>
  </si>
  <si>
    <t>Vyvedení a upevnění odpadních výpustek DN 110</t>
  </si>
  <si>
    <t>-249903361</t>
  </si>
  <si>
    <t>80</t>
  </si>
  <si>
    <t>721229111</t>
  </si>
  <si>
    <t>Montáž zápachové uzávěrky pro pračku a myčku do DN 50 ostatní typ</t>
  </si>
  <si>
    <t>2006476996</t>
  </si>
  <si>
    <t xml:space="preserve">Pračka </t>
  </si>
  <si>
    <t>81</t>
  </si>
  <si>
    <t>55161830</t>
  </si>
  <si>
    <t>uzávěrka zápachová pro pračku a myčku podomítková DN 40/50 nerez</t>
  </si>
  <si>
    <t>-2071489906</t>
  </si>
  <si>
    <t>82</t>
  </si>
  <si>
    <t>721290111</t>
  </si>
  <si>
    <t>Zkouška těsnosti potrubí kanalizace vodou DN do 125</t>
  </si>
  <si>
    <t>390119051</t>
  </si>
  <si>
    <t>12</t>
  </si>
  <si>
    <t>83</t>
  </si>
  <si>
    <t>998721102</t>
  </si>
  <si>
    <t>Přesun hmot tonážní pro vnitřní kanalizace v objektech v přes 6 do 12 m</t>
  </si>
  <si>
    <t>-95039309</t>
  </si>
  <si>
    <t>84</t>
  </si>
  <si>
    <t>998721181</t>
  </si>
  <si>
    <t>Příplatek k přesunu hmot tonážní 721 prováděný bez použití mechanizace</t>
  </si>
  <si>
    <t>229246115</t>
  </si>
  <si>
    <t>85</t>
  </si>
  <si>
    <t>998721192</t>
  </si>
  <si>
    <t>Příplatek k přesunu hmot tonážní 721 za zvětšený přesun do 100 m</t>
  </si>
  <si>
    <t>1714942870</t>
  </si>
  <si>
    <t>722</t>
  </si>
  <si>
    <t>Zdravotechnika - vnitřní vodovod</t>
  </si>
  <si>
    <t>87</t>
  </si>
  <si>
    <t>722130801</t>
  </si>
  <si>
    <t>Demontáž potrubí ocelové pozinkované závitové DN do 25</t>
  </si>
  <si>
    <t>-1085050091</t>
  </si>
  <si>
    <t>88</t>
  </si>
  <si>
    <t>722174003</t>
  </si>
  <si>
    <t>Potrubí vodovodní plastové PPR svar polyfúze PN 16 D 25x3,5 mm</t>
  </si>
  <si>
    <t>1389954062</t>
  </si>
  <si>
    <t>Koupelna WC,sprcha,pračka,umyvadlo</t>
  </si>
  <si>
    <t>10</t>
  </si>
  <si>
    <t>89</t>
  </si>
  <si>
    <t>722179191</t>
  </si>
  <si>
    <t>Příplatek k rozvodu vody z plastů za malý rozsah prací na zakázce do 20 m</t>
  </si>
  <si>
    <t>soubor</t>
  </si>
  <si>
    <t>1079519411</t>
  </si>
  <si>
    <t>90</t>
  </si>
  <si>
    <t>722179192</t>
  </si>
  <si>
    <t>Příplatek k rozvodu vody z plastů za potrubí do D 32 mm do 15 svarů</t>
  </si>
  <si>
    <t>1001627520</t>
  </si>
  <si>
    <t>91</t>
  </si>
  <si>
    <t>722181212</t>
  </si>
  <si>
    <t>Ochrana vodovodního potrubí přilepenými termoizolačními trubicemi z PE tl do 6 mm DN přes 22 do 32 mm</t>
  </si>
  <si>
    <t>1323384112</t>
  </si>
  <si>
    <t>92</t>
  </si>
  <si>
    <t>722190401</t>
  </si>
  <si>
    <t>Vyvedení a upevnění výpustku DN do 25</t>
  </si>
  <si>
    <t>-1728725217</t>
  </si>
  <si>
    <t>Dřez,WC,umyvadlo, sprcha, pračka</t>
  </si>
  <si>
    <t>2+1+2+2+1</t>
  </si>
  <si>
    <t>93</t>
  </si>
  <si>
    <t>722190901</t>
  </si>
  <si>
    <t>Uzavření nebo otevření vodovodního potrubí při opravách</t>
  </si>
  <si>
    <t>-719060938</t>
  </si>
  <si>
    <t>94</t>
  </si>
  <si>
    <t>722220151</t>
  </si>
  <si>
    <t>Nástěnka závitová plastová PPR PN 20 DN 16 x G 1/2"</t>
  </si>
  <si>
    <t>759615590</t>
  </si>
  <si>
    <t>WC,pračka,umyvadlo,dřez</t>
  </si>
  <si>
    <t>1+1+2+2</t>
  </si>
  <si>
    <t>95</t>
  </si>
  <si>
    <t>722220161</t>
  </si>
  <si>
    <t>Nástěnný komplet plastový PPR PN 20 DN 20 x G 1/2"</t>
  </si>
  <si>
    <t>-1808139526</t>
  </si>
  <si>
    <t>sprcha</t>
  </si>
  <si>
    <t>96</t>
  </si>
  <si>
    <t>722220872</t>
  </si>
  <si>
    <t>Demontáž armatur závitových se dvěma závity a šroubením G přes 3/8 do 3/4</t>
  </si>
  <si>
    <t>-148146389</t>
  </si>
  <si>
    <t>ventil pračka koupelna</t>
  </si>
  <si>
    <t>97</t>
  </si>
  <si>
    <t>722232221</t>
  </si>
  <si>
    <t>Kohout kulový rohový G 1/2" PN 42 do 185°C plnoprůtokový s 2x vnějším závitem</t>
  </si>
  <si>
    <t>709651816</t>
  </si>
  <si>
    <t>Dřez, umyvadlo</t>
  </si>
  <si>
    <t>2+2</t>
  </si>
  <si>
    <t>98</t>
  </si>
  <si>
    <t>722239101</t>
  </si>
  <si>
    <t>Montáž armatur vodovodních se dvěma závity G 1/2"</t>
  </si>
  <si>
    <t>617637</t>
  </si>
  <si>
    <t>Hadice k umyvadlu</t>
  </si>
  <si>
    <t>99</t>
  </si>
  <si>
    <t>RAF.XF0050P</t>
  </si>
  <si>
    <t>hadice flexibilní XF0050P 3,8" délka 400 mm bal. 2 kusy</t>
  </si>
  <si>
    <t>2099288429</t>
  </si>
  <si>
    <t>722290234</t>
  </si>
  <si>
    <t>Proplach a dezinfekce vodovodního potrubí DN do 80</t>
  </si>
  <si>
    <t>-969037114</t>
  </si>
  <si>
    <t>101</t>
  </si>
  <si>
    <t>722290246</t>
  </si>
  <si>
    <t>Zkouška těsnosti vodovodního potrubí plastového DN do 40</t>
  </si>
  <si>
    <t>-59320914</t>
  </si>
  <si>
    <t>102</t>
  </si>
  <si>
    <t>998722102</t>
  </si>
  <si>
    <t>Přesun hmot tonážní pro vnitřní vodovod v objektech v přes 6 do 12 m</t>
  </si>
  <si>
    <t>1428986737</t>
  </si>
  <si>
    <t>103</t>
  </si>
  <si>
    <t>998722181</t>
  </si>
  <si>
    <t>Příplatek k přesunu hmot tonážní 722 prováděný bez použití mechanizace</t>
  </si>
  <si>
    <t>-1111933975</t>
  </si>
  <si>
    <t>104</t>
  </si>
  <si>
    <t>998722192</t>
  </si>
  <si>
    <t>Příplatek k přesunu hmot tonážní 722 za zvětšený přesun do 100 m</t>
  </si>
  <si>
    <t>1873196587</t>
  </si>
  <si>
    <t>725</t>
  </si>
  <si>
    <t>Zdravotechnika - zařizovací předměty</t>
  </si>
  <si>
    <t>105</t>
  </si>
  <si>
    <t>725-1</t>
  </si>
  <si>
    <t>D + M háčku na ručníky</t>
  </si>
  <si>
    <t>ks</t>
  </si>
  <si>
    <t>-167237187</t>
  </si>
  <si>
    <t>725110814</t>
  </si>
  <si>
    <t>Demontáž klozetu Kombi</t>
  </si>
  <si>
    <t>-1113998083</t>
  </si>
  <si>
    <t>106</t>
  </si>
  <si>
    <t>725119125</t>
  </si>
  <si>
    <t>Montáž klozetových mís závěsných na nosné stěny</t>
  </si>
  <si>
    <t>-296003840</t>
  </si>
  <si>
    <t>107</t>
  </si>
  <si>
    <t>64236091</t>
  </si>
  <si>
    <t>mísa keramická klozetová závěsná bílá s hlubokým splachováním odpad vodorovný</t>
  </si>
  <si>
    <t>627188726</t>
  </si>
  <si>
    <t>108</t>
  </si>
  <si>
    <t>725119131</t>
  </si>
  <si>
    <t>Montáž klozetových sedátek standardních</t>
  </si>
  <si>
    <t>1785679935</t>
  </si>
  <si>
    <t>109</t>
  </si>
  <si>
    <t>55167381</t>
  </si>
  <si>
    <t>sedátko klozetové duroplastové bílé s poklopem</t>
  </si>
  <si>
    <t>-261161833</t>
  </si>
  <si>
    <t>5</t>
  </si>
  <si>
    <t>725210821</t>
  </si>
  <si>
    <t>Demontáž umyvadel bez výtokových armatur</t>
  </si>
  <si>
    <t>-1188736156</t>
  </si>
  <si>
    <t>110</t>
  </si>
  <si>
    <t>725219102</t>
  </si>
  <si>
    <t>Montáž umyvadla připevněného na šrouby do zdiva</t>
  </si>
  <si>
    <t>-1994249152</t>
  </si>
  <si>
    <t>111</t>
  </si>
  <si>
    <t>64211046</t>
  </si>
  <si>
    <t>umyvadlo keramické závěsné bílé š 600mm</t>
  </si>
  <si>
    <t>2002887611</t>
  </si>
  <si>
    <t>725240811</t>
  </si>
  <si>
    <t>Demontáž kabin sprchových bez výtokových armatur</t>
  </si>
  <si>
    <t>1145649814</t>
  </si>
  <si>
    <t>7</t>
  </si>
  <si>
    <t>725240812</t>
  </si>
  <si>
    <t>Demontáž vaniček sprchových bez výtokových armatur</t>
  </si>
  <si>
    <t>1177749444</t>
  </si>
  <si>
    <t>725241111</t>
  </si>
  <si>
    <t>Vanička sprchová akrylátová čtvercová 800x800 mm</t>
  </si>
  <si>
    <t>-751402818</t>
  </si>
  <si>
    <t>336</t>
  </si>
  <si>
    <t>ALP.A49K</t>
  </si>
  <si>
    <t>Sifon vaničkový, kov LUX</t>
  </si>
  <si>
    <t>-259193214</t>
  </si>
  <si>
    <t>725244522</t>
  </si>
  <si>
    <t>Zástěna sprchová rohová rámová se skleněnou výplní tl. 4 a 5 mm dveře posuvné dvoudílné vstup z rohu na vaničku 800x800 mm</t>
  </si>
  <si>
    <t>1660950842</t>
  </si>
  <si>
    <t>337</t>
  </si>
  <si>
    <t>725291621</t>
  </si>
  <si>
    <t>Doplňky zařízení koupelen a záchodů nerezové zásobník toaletních papírů</t>
  </si>
  <si>
    <t>533336286</t>
  </si>
  <si>
    <t>725810811</t>
  </si>
  <si>
    <t>Demontáž ventilů výtokových nástěnných</t>
  </si>
  <si>
    <t>-1016612841</t>
  </si>
  <si>
    <t>112</t>
  </si>
  <si>
    <t>725813112</t>
  </si>
  <si>
    <t>Ventil rohový pračkový G 3/4"</t>
  </si>
  <si>
    <t>77578909</t>
  </si>
  <si>
    <t>725820801</t>
  </si>
  <si>
    <t>Demontáž baterie nástěnné do G 3 / 4</t>
  </si>
  <si>
    <t>1316157250</t>
  </si>
  <si>
    <t>725820802</t>
  </si>
  <si>
    <t>Demontáž baterie stojánkové do jednoho otvoru</t>
  </si>
  <si>
    <t>1877305123</t>
  </si>
  <si>
    <t>umyvadlo</t>
  </si>
  <si>
    <t>113</t>
  </si>
  <si>
    <t>725829131</t>
  </si>
  <si>
    <t>Montáž baterie umyvadlové stojánkové G 1/2" ostatní typ</t>
  </si>
  <si>
    <t>-1300328144</t>
  </si>
  <si>
    <t>114</t>
  </si>
  <si>
    <t>55145686</t>
  </si>
  <si>
    <t>baterie umyvadlová stojánková páková</t>
  </si>
  <si>
    <t>1451643226</t>
  </si>
  <si>
    <t>115</t>
  </si>
  <si>
    <t>725849411</t>
  </si>
  <si>
    <t>Montáž baterie sprchové nástěnná s nastavitelnou výškou sprchy</t>
  </si>
  <si>
    <t>980204023</t>
  </si>
  <si>
    <t>116</t>
  </si>
  <si>
    <t>55145600</t>
  </si>
  <si>
    <t>baterie sprchová nástěnná termostatická 150mm chrom</t>
  </si>
  <si>
    <t>1871652099</t>
  </si>
  <si>
    <t>117</t>
  </si>
  <si>
    <t>55145003</t>
  </si>
  <si>
    <t>souprava sprchová komplet</t>
  </si>
  <si>
    <t>sada</t>
  </si>
  <si>
    <t>-1513119042</t>
  </si>
  <si>
    <t>11</t>
  </si>
  <si>
    <t>725850800</t>
  </si>
  <si>
    <t>Demontáž ventilů odpadních</t>
  </si>
  <si>
    <t>-693482836</t>
  </si>
  <si>
    <t>118</t>
  </si>
  <si>
    <t>725859101</t>
  </si>
  <si>
    <t>Montáž ventilů odpadních do DN 32 pro zařizovací předměty</t>
  </si>
  <si>
    <t>-258736016</t>
  </si>
  <si>
    <t>119</t>
  </si>
  <si>
    <t>55161007</t>
  </si>
  <si>
    <t>ventil odpadní umyvadlový celokovový CLICK/CLACK s přepadem a připojovacím závitem 5/4"</t>
  </si>
  <si>
    <t>1164874168</t>
  </si>
  <si>
    <t>725860812</t>
  </si>
  <si>
    <t>Demontáž uzávěrů zápachu dvojitých</t>
  </si>
  <si>
    <t>-281036055</t>
  </si>
  <si>
    <t>Umyvadlo, sprcha</t>
  </si>
  <si>
    <t>1+1</t>
  </si>
  <si>
    <t>120</t>
  </si>
  <si>
    <t>725869101</t>
  </si>
  <si>
    <t>Montáž zápachových uzávěrek umyvadlových do DN 40</t>
  </si>
  <si>
    <t>-772090111</t>
  </si>
  <si>
    <t>121</t>
  </si>
  <si>
    <t>55162001</t>
  </si>
  <si>
    <t>uzávěrka zápachová umyvadlová s celokovovým kulatým designem DN 32</t>
  </si>
  <si>
    <t>1401730970</t>
  </si>
  <si>
    <t>122</t>
  </si>
  <si>
    <t>998725102</t>
  </si>
  <si>
    <t>Přesun hmot tonážní pro zařizovací předměty v objektech v přes 6 do 12 m</t>
  </si>
  <si>
    <t>859803249</t>
  </si>
  <si>
    <t>123</t>
  </si>
  <si>
    <t>998725181</t>
  </si>
  <si>
    <t>Příplatek k přesunu hmot tonážní 725 prováděný bez použití mechanizace</t>
  </si>
  <si>
    <t>780498827</t>
  </si>
  <si>
    <t>124</t>
  </si>
  <si>
    <t>998725192</t>
  </si>
  <si>
    <t>Příplatek k přesunu hmot tonážní 725 za zvětšený přesun do 100 m</t>
  </si>
  <si>
    <t>1405014969</t>
  </si>
  <si>
    <t>726</t>
  </si>
  <si>
    <t>Zdravotechnika - předstěnové instalace</t>
  </si>
  <si>
    <t>125</t>
  </si>
  <si>
    <t>726111041</t>
  </si>
  <si>
    <t>Instalační předstěna - klozet s ovládáním shora v 820 mm závěsný do masivní zděné kce</t>
  </si>
  <si>
    <t>-665430832</t>
  </si>
  <si>
    <t>126</t>
  </si>
  <si>
    <t>998726112</t>
  </si>
  <si>
    <t>Přesun hmot tonážní pro instalační prefabrikáty v objektech v přes 6 do 12 m</t>
  </si>
  <si>
    <t>1528063061</t>
  </si>
  <si>
    <t>127</t>
  </si>
  <si>
    <t>998726181</t>
  </si>
  <si>
    <t>Příplatek k přesunu hmot tonážní 726 prováděný bez použití mechanizace</t>
  </si>
  <si>
    <t>-994506342</t>
  </si>
  <si>
    <t>128</t>
  </si>
  <si>
    <t>998726192</t>
  </si>
  <si>
    <t>Příplatek k přesunu hmot tonážní 726 za zvětšený přesun do 100 m</t>
  </si>
  <si>
    <t>-988816615</t>
  </si>
  <si>
    <t>735</t>
  </si>
  <si>
    <t>Ústřední vytápění - otopná tělesa</t>
  </si>
  <si>
    <t>130</t>
  </si>
  <si>
    <t>735000912</t>
  </si>
  <si>
    <t>Vyregulování ventilu nebo kohoutu dvojregulačního s termostatickým ovládáním</t>
  </si>
  <si>
    <t>-274567672</t>
  </si>
  <si>
    <t>141</t>
  </si>
  <si>
    <t>735-1</t>
  </si>
  <si>
    <t>Zamražení potrubí při demontáži a zpětné montáži otopných těles</t>
  </si>
  <si>
    <t>927252558</t>
  </si>
  <si>
    <t>129</t>
  </si>
  <si>
    <t>735111810</t>
  </si>
  <si>
    <t>Demontáž otopného tělesa litinového článkového</t>
  </si>
  <si>
    <t>583869917</t>
  </si>
  <si>
    <t>0,35*16</t>
  </si>
  <si>
    <t>0,35*4</t>
  </si>
  <si>
    <t>136</t>
  </si>
  <si>
    <t>735191902</t>
  </si>
  <si>
    <t>Vyzkoušení otopných těles litinových po opravě tlakem</t>
  </si>
  <si>
    <t>-1484588972</t>
  </si>
  <si>
    <t>137</t>
  </si>
  <si>
    <t>735191904</t>
  </si>
  <si>
    <t>Vyčištění otopných těles litinových proplachem vodou</t>
  </si>
  <si>
    <t>-1272746660</t>
  </si>
  <si>
    <t>138</t>
  </si>
  <si>
    <t>735191905</t>
  </si>
  <si>
    <t>Odvzdušnění otopných těles</t>
  </si>
  <si>
    <t>1201995102</t>
  </si>
  <si>
    <t>131</t>
  </si>
  <si>
    <t>735191910</t>
  </si>
  <si>
    <t>Napuštění vody do otopných těles</t>
  </si>
  <si>
    <t>-1454221199</t>
  </si>
  <si>
    <t>135</t>
  </si>
  <si>
    <t>735192911</t>
  </si>
  <si>
    <t>Zpětná montáž otopných těles článkových litinových</t>
  </si>
  <si>
    <t>-1465080351</t>
  </si>
  <si>
    <t>140</t>
  </si>
  <si>
    <t>735494811</t>
  </si>
  <si>
    <t>Vypuštění vody z otopných těles</t>
  </si>
  <si>
    <t>2099106672</t>
  </si>
  <si>
    <t>132</t>
  </si>
  <si>
    <t>998735102</t>
  </si>
  <si>
    <t>Přesun hmot tonážní pro otopná tělesa v objektech v přes 6 do 12 m</t>
  </si>
  <si>
    <t>-550805289</t>
  </si>
  <si>
    <t>133</t>
  </si>
  <si>
    <t>998735181</t>
  </si>
  <si>
    <t>Příplatek k přesunu hmot tonážní 735 prováděný bez použití mechanizace</t>
  </si>
  <si>
    <t>51749056</t>
  </si>
  <si>
    <t>134</t>
  </si>
  <si>
    <t>998735193</t>
  </si>
  <si>
    <t>Příplatek k přesunu hmot tonážní 735 za zvětšený přesun do 500 m</t>
  </si>
  <si>
    <t>-1383197991</t>
  </si>
  <si>
    <t>741</t>
  </si>
  <si>
    <t>Elektroinstalace - silnoproud</t>
  </si>
  <si>
    <t>143</t>
  </si>
  <si>
    <t>741-1</t>
  </si>
  <si>
    <t>Vyřízení a zabezpečení navýšení příkonu do bytu</t>
  </si>
  <si>
    <t>-189591728</t>
  </si>
  <si>
    <t>144</t>
  </si>
  <si>
    <t>741110041</t>
  </si>
  <si>
    <t>Montáž trubka plastová ohebná D přes 11 do 23 mm uložená pevně</t>
  </si>
  <si>
    <t>1199296193</t>
  </si>
  <si>
    <t>Přívod od elektroměru k bytovému rozvaděči</t>
  </si>
  <si>
    <t>145</t>
  </si>
  <si>
    <t>34571154</t>
  </si>
  <si>
    <t>trubka elektroinstalační ohebná z PH, D 22,9/28,5mm</t>
  </si>
  <si>
    <t>2126201888</t>
  </si>
  <si>
    <t>10*1,05 'Přepočtené koeficientem množství</t>
  </si>
  <si>
    <t>146</t>
  </si>
  <si>
    <t>741112001</t>
  </si>
  <si>
    <t>Montáž krabice zapuštěná plastová kruhová</t>
  </si>
  <si>
    <t>1342914168</t>
  </si>
  <si>
    <t>147</t>
  </si>
  <si>
    <t>34571521</t>
  </si>
  <si>
    <t>krabice pod omítku PVC odbočná kruhová D 70mm s víčkem a svorkovnicí</t>
  </si>
  <si>
    <t>-656683805</t>
  </si>
  <si>
    <t>148</t>
  </si>
  <si>
    <t>741112061</t>
  </si>
  <si>
    <t>Montáž krabice přístrojová zapuštěná plastová kruhová</t>
  </si>
  <si>
    <t>819714950</t>
  </si>
  <si>
    <t>149</t>
  </si>
  <si>
    <t>34571464</t>
  </si>
  <si>
    <t>krabice do dutých stěn PVC přístrojová kruhová D 70mm mělká</t>
  </si>
  <si>
    <t>-1467366733</t>
  </si>
  <si>
    <t>151</t>
  </si>
  <si>
    <t>741122005</t>
  </si>
  <si>
    <t>Montáž kabel Cu bez ukončení uložený pod omítku plný plochý 3x1 až 2,5 mm2 (CYKYLo)</t>
  </si>
  <si>
    <t>1613915727</t>
  </si>
  <si>
    <t>50+90</t>
  </si>
  <si>
    <t>152</t>
  </si>
  <si>
    <t>34109513</t>
  </si>
  <si>
    <t>kabel instalační plochý jádro Cu plné izolace PVC plášť PVC 450/750V (CYKYLo) 3x1,5mm2</t>
  </si>
  <si>
    <t>1124990143</t>
  </si>
  <si>
    <t>SVĚTLA</t>
  </si>
  <si>
    <t>Světelný okruh 1</t>
  </si>
  <si>
    <t>Obývací pokoj</t>
  </si>
  <si>
    <t>Světelný okruh 2</t>
  </si>
  <si>
    <t>50*1,2 'Přepočtené koeficientem množství</t>
  </si>
  <si>
    <t>153</t>
  </si>
  <si>
    <t>34109517</t>
  </si>
  <si>
    <t>kabel instalační plochý jádro Cu plné izolace PVC plášť PVC 450/750V (CYKYLo) 3x2,5mm2</t>
  </si>
  <si>
    <t>-70517841</t>
  </si>
  <si>
    <t>ZÁSUVKY</t>
  </si>
  <si>
    <t>Samostatný přívod koupelna pračka</t>
  </si>
  <si>
    <t>Samostatný přívod kuchyně 2 dvojzásuvka linka</t>
  </si>
  <si>
    <t>Zásuvkový obvod 1</t>
  </si>
  <si>
    <t>19</t>
  </si>
  <si>
    <t>Zásuvkový obvod 2</t>
  </si>
  <si>
    <t>90*1,2 'Přepočtené koeficientem množství</t>
  </si>
  <si>
    <t>156</t>
  </si>
  <si>
    <t>741122031</t>
  </si>
  <si>
    <t>Montáž kabel Cu bez ukončení uložený pod omítku plný kulatý 5x1,5 až 2,5 mm2 (CYKY)</t>
  </si>
  <si>
    <t>684641025</t>
  </si>
  <si>
    <t>Sporák</t>
  </si>
  <si>
    <t>157</t>
  </si>
  <si>
    <t>34111094.2</t>
  </si>
  <si>
    <t>kabel instalační jádro Cu plné izolace PVC plášť PVC 450/750V (CYKY) 5x2,5mm2</t>
  </si>
  <si>
    <t>-1315055363</t>
  </si>
  <si>
    <t>7*1,2 'Přepočtené koeficientem množství</t>
  </si>
  <si>
    <t>158</t>
  </si>
  <si>
    <t>741122143</t>
  </si>
  <si>
    <t>Montáž kabel Cu plný kulatý žíla 5x4 až 6 mm2 zatažený v trubkách (např. CYKY)</t>
  </si>
  <si>
    <t>-1661021397</t>
  </si>
  <si>
    <t>159</t>
  </si>
  <si>
    <t>34111100</t>
  </si>
  <si>
    <t>kabel instalační jádro Cu plné izolace PVC plášť PVC 450/750V (CYKY) 5x6mm2</t>
  </si>
  <si>
    <t>665268527</t>
  </si>
  <si>
    <t>10*1,15 'Přepočtené koeficientem množství</t>
  </si>
  <si>
    <t>160</t>
  </si>
  <si>
    <t>741130001</t>
  </si>
  <si>
    <t>Ukončení vodič izolovaný do 2,5mm2 v rozváděči nebo na přístroji</t>
  </si>
  <si>
    <t>-451325934</t>
  </si>
  <si>
    <t>161</t>
  </si>
  <si>
    <t>741130004</t>
  </si>
  <si>
    <t>Ukončení vodič izolovaný do 6 mm2 v rozváděči nebo na přístroji</t>
  </si>
  <si>
    <t>-1120154592</t>
  </si>
  <si>
    <t>162</t>
  </si>
  <si>
    <t>741130021</t>
  </si>
  <si>
    <t>Ukončení vodič izolovaný do 2,5 mm2 na svorkovnici</t>
  </si>
  <si>
    <t>-2014663818</t>
  </si>
  <si>
    <t>163</t>
  </si>
  <si>
    <t>741-2</t>
  </si>
  <si>
    <t>Demontáž původních rozvodů elektro</t>
  </si>
  <si>
    <t>-1069646245</t>
  </si>
  <si>
    <t>164</t>
  </si>
  <si>
    <t>741210001</t>
  </si>
  <si>
    <t>Montáž rozvodnice oceloplechová nebo plastová běžná do 20 kg</t>
  </si>
  <si>
    <t>-1790808761</t>
  </si>
  <si>
    <t>165</t>
  </si>
  <si>
    <t>35711015</t>
  </si>
  <si>
    <t>rozvodnice nástěnná, plné dveře, IP41, 24 modulárních jednotek, vč. N/pE</t>
  </si>
  <si>
    <t>195098787</t>
  </si>
  <si>
    <t>166</t>
  </si>
  <si>
    <t>741210833</t>
  </si>
  <si>
    <t>Demontáž rozvodnic plastových na povrchu s krytím do IPx4 plochou přes 0,2 m2</t>
  </si>
  <si>
    <t>-63632456</t>
  </si>
  <si>
    <t>167</t>
  </si>
  <si>
    <t>741213811</t>
  </si>
  <si>
    <t>Demontáž kabelu silového z rozvodnice průřezu žil do 4 mm2 bez zachování funkčnosti</t>
  </si>
  <si>
    <t>-45703250</t>
  </si>
  <si>
    <t>168</t>
  </si>
  <si>
    <t>741240022</t>
  </si>
  <si>
    <t>Montáž příslušenství rozvoden - tabulka pro přístroje lepená</t>
  </si>
  <si>
    <t>-1908517006</t>
  </si>
  <si>
    <t>169</t>
  </si>
  <si>
    <t>741310101</t>
  </si>
  <si>
    <t>Montáž vypínač (polo)zapuštěný bezšroubové připojení 1-jednopólový</t>
  </si>
  <si>
    <t>221654875</t>
  </si>
  <si>
    <t>170</t>
  </si>
  <si>
    <t>ABB.3559A01345</t>
  </si>
  <si>
    <t>Přístroj spínače jednopólového, řazení 1, 1So</t>
  </si>
  <si>
    <t>-21143350</t>
  </si>
  <si>
    <t>171</t>
  </si>
  <si>
    <t>ABB.355301289B1</t>
  </si>
  <si>
    <t>Spínač jednopólový, řazení 1</t>
  </si>
  <si>
    <t>449489330</t>
  </si>
  <si>
    <t>172</t>
  </si>
  <si>
    <t>ABB.3901GA00010B1</t>
  </si>
  <si>
    <t>Rámeček jednonásobný</t>
  </si>
  <si>
    <t>-1050537086</t>
  </si>
  <si>
    <t>173</t>
  </si>
  <si>
    <t>741310122</t>
  </si>
  <si>
    <t>Montáž přepínač (polo)zapuštěný bezšroubové připojení 6-střídavý</t>
  </si>
  <si>
    <t>-687242536</t>
  </si>
  <si>
    <t>174</t>
  </si>
  <si>
    <t>ABB.355306289B1</t>
  </si>
  <si>
    <t>Přepínač střídavý, řazení 6</t>
  </si>
  <si>
    <t>-508888845</t>
  </si>
  <si>
    <t>175</t>
  </si>
  <si>
    <t>ABB.3558A06340</t>
  </si>
  <si>
    <t>Přístroj přepínače střídavého, řazení 6, 6So</t>
  </si>
  <si>
    <t>-1886427938</t>
  </si>
  <si>
    <t>176</t>
  </si>
  <si>
    <t>741310401</t>
  </si>
  <si>
    <t>Montáž spínač tří/čtyřpólový nástěnný do 16 A prostředí normální</t>
  </si>
  <si>
    <t>-856302027</t>
  </si>
  <si>
    <t>Kuchyň- sporák</t>
  </si>
  <si>
    <t>177</t>
  </si>
  <si>
    <t>ABB.3956323</t>
  </si>
  <si>
    <t>Přípojka sporáková se signalizační doutnavkou, zapuštěná</t>
  </si>
  <si>
    <t>-533530374</t>
  </si>
  <si>
    <t>178</t>
  </si>
  <si>
    <t>741311875</t>
  </si>
  <si>
    <t>Demontáž spínačů zapuštěných normálních do 10 A šroubových bez zachování funkčnosti do 4 svorek</t>
  </si>
  <si>
    <t>226963756</t>
  </si>
  <si>
    <t xml:space="preserve">Koupelna </t>
  </si>
  <si>
    <t>179</t>
  </si>
  <si>
    <t>741312011</t>
  </si>
  <si>
    <t>Montáž odpojovač třípólový do 500 V do 400 A bez zapojení</t>
  </si>
  <si>
    <t>-244883198</t>
  </si>
  <si>
    <t>Hlavní vypínač</t>
  </si>
  <si>
    <t>211</t>
  </si>
  <si>
    <t>8500050050</t>
  </si>
  <si>
    <t>Vypínač hlavní Eaton IS-32/3, 3pól, 32 A, 240/415 V</t>
  </si>
  <si>
    <t>1814192692</t>
  </si>
  <si>
    <t>180</t>
  </si>
  <si>
    <t>741313001</t>
  </si>
  <si>
    <t>Montáž zásuvka (polo)zapuštěná bezšroubové připojení 2P+PE se zapojením vodičů</t>
  </si>
  <si>
    <t>666544933</t>
  </si>
  <si>
    <t>181</t>
  </si>
  <si>
    <t>ABB.55172389B1</t>
  </si>
  <si>
    <t>Zásuvka jednonásobná</t>
  </si>
  <si>
    <t>-1496714263</t>
  </si>
  <si>
    <t>182</t>
  </si>
  <si>
    <t>34555241</t>
  </si>
  <si>
    <t>přístroj zásuvky zápustné jednonásobné, krytka s clonkami, bezšroubové svorky</t>
  </si>
  <si>
    <t>1894187943</t>
  </si>
  <si>
    <t>183</t>
  </si>
  <si>
    <t>741313003</t>
  </si>
  <si>
    <t>Montáž zásuvka (polo)zapuštěná bezšroubové připojení 2x(2P+PE) dvojnásobná se zapojením vodičů</t>
  </si>
  <si>
    <t>1309489842</t>
  </si>
  <si>
    <t>184</t>
  </si>
  <si>
    <t>ABB.5513AC02357B</t>
  </si>
  <si>
    <t>Zásuvka dvojnásobná s ochr. kolíky, s clonkami, s natočenou dutinou</t>
  </si>
  <si>
    <t>1692097294</t>
  </si>
  <si>
    <t>185</t>
  </si>
  <si>
    <t>741315823</t>
  </si>
  <si>
    <t>Demontáž zásuvek domovních normálních do 16A zapuštěných šroubových bez zachování funkčnosti 2P+PE</t>
  </si>
  <si>
    <t>-389147044</t>
  </si>
  <si>
    <t>186</t>
  </si>
  <si>
    <t>741320105</t>
  </si>
  <si>
    <t>Montáž jistič jednopólový nn do 25 A ve skříni</t>
  </si>
  <si>
    <t>-1661404653</t>
  </si>
  <si>
    <t>2+4</t>
  </si>
  <si>
    <t>187</t>
  </si>
  <si>
    <t>35822111</t>
  </si>
  <si>
    <t>jistič 1pólový-charakteristika B 16A</t>
  </si>
  <si>
    <t>-1328497397</t>
  </si>
  <si>
    <t>zásuvkové okruhy, samostatné přívody</t>
  </si>
  <si>
    <t>188</t>
  </si>
  <si>
    <t>35822109</t>
  </si>
  <si>
    <t>jistič 1pólový-charakteristika B 10A</t>
  </si>
  <si>
    <t>1511060781</t>
  </si>
  <si>
    <t>Světelné okruhy</t>
  </si>
  <si>
    <t>189</t>
  </si>
  <si>
    <t>741320165</t>
  </si>
  <si>
    <t>Montáž jistič třípólový nn do 25 A ve skříni</t>
  </si>
  <si>
    <t>845953191</t>
  </si>
  <si>
    <t>sporák</t>
  </si>
  <si>
    <t>190</t>
  </si>
  <si>
    <t>35822401</t>
  </si>
  <si>
    <t>jistič 3pólový-charakteristika B 16A</t>
  </si>
  <si>
    <t>1702612626</t>
  </si>
  <si>
    <t>191</t>
  </si>
  <si>
    <t>741321003</t>
  </si>
  <si>
    <t>Montáž proudových chráničů dvoupólových nn do 25 A ve skříni</t>
  </si>
  <si>
    <t>1553074319</t>
  </si>
  <si>
    <t>192</t>
  </si>
  <si>
    <t>35889206</t>
  </si>
  <si>
    <t>chránič proudový 4pólový 25A pracovního proudu 0,03A</t>
  </si>
  <si>
    <t>-179470165</t>
  </si>
  <si>
    <t>193</t>
  </si>
  <si>
    <t>741322825</t>
  </si>
  <si>
    <t>Demontáž jistič jednopólový nn do 63 A ze skříně</t>
  </si>
  <si>
    <t>-1929172763</t>
  </si>
  <si>
    <t>194</t>
  </si>
  <si>
    <t>741331032</t>
  </si>
  <si>
    <t>Montáž elektroměru třífázového bez zapojení vodičů</t>
  </si>
  <si>
    <t>263057710</t>
  </si>
  <si>
    <t>195</t>
  </si>
  <si>
    <t>741336841</t>
  </si>
  <si>
    <t>Demontáž elektroměr jednofázový nebo třífázový</t>
  </si>
  <si>
    <t>569853908</t>
  </si>
  <si>
    <t>196</t>
  </si>
  <si>
    <t>741372026</t>
  </si>
  <si>
    <t>Montáž svítidlo LED interiérové přisazené nástěnné hranaté nebo kruhové do 0,09 m2 s pohybovým čidlem se zapojením vodičů</t>
  </si>
  <si>
    <t>-384697280</t>
  </si>
  <si>
    <t>213</t>
  </si>
  <si>
    <t>8500011384</t>
  </si>
  <si>
    <t xml:space="preserve">Svítidlo LED  IP44 15W-NW 15 W</t>
  </si>
  <si>
    <t>1098703776</t>
  </si>
  <si>
    <t>Koupelna nad zrcadlem</t>
  </si>
  <si>
    <t>197</t>
  </si>
  <si>
    <t>741370912</t>
  </si>
  <si>
    <t>Výměna objímek žárovkových keramických E 27</t>
  </si>
  <si>
    <t>434533177</t>
  </si>
  <si>
    <t>198</t>
  </si>
  <si>
    <t>34513187</t>
  </si>
  <si>
    <t>objímka žárovky E27 svorcová 13x1 keramická 1332-857 s kovovým kroužkem</t>
  </si>
  <si>
    <t>234374557</t>
  </si>
  <si>
    <t>199</t>
  </si>
  <si>
    <t>34711210</t>
  </si>
  <si>
    <t xml:space="preserve">žárovka čirá E27/42W </t>
  </si>
  <si>
    <t>-231144224</t>
  </si>
  <si>
    <t>200</t>
  </si>
  <si>
    <t>741371841</t>
  </si>
  <si>
    <t>Demontáž svítidla interiérového se standardní paticí nebo int. zdrojem LED přisazeného stropního do 0,09 m2 bez zachování funkčnosti</t>
  </si>
  <si>
    <t>-1234961601</t>
  </si>
  <si>
    <t>201</t>
  </si>
  <si>
    <t>741371844</t>
  </si>
  <si>
    <t>Demontáž svítidla interiérového se standardní paticí nebo int. zdrojem LED přisazeného nástěnného do 0,09 m2 bez zachování funkčnosti</t>
  </si>
  <si>
    <t>-773286983</t>
  </si>
  <si>
    <t>202</t>
  </si>
  <si>
    <t>741410071</t>
  </si>
  <si>
    <t>Montáž pospojování ochranné konstrukce ostatní vodičem do 16 mm2 uloženým volně nebo pod omítku</t>
  </si>
  <si>
    <t>1644483524</t>
  </si>
  <si>
    <t xml:space="preserve">ochranné pospojování </t>
  </si>
  <si>
    <t>203</t>
  </si>
  <si>
    <t>34140844</t>
  </si>
  <si>
    <t>vodič propojovací jádro Cu lanované izolace PVC 450/750V (H07V-R) 1x6mm2</t>
  </si>
  <si>
    <t>-1465428322</t>
  </si>
  <si>
    <t>204</t>
  </si>
  <si>
    <t>741420021</t>
  </si>
  <si>
    <t>Montáž svorka hromosvodná se 2 šrouby</t>
  </si>
  <si>
    <t>1343930454</t>
  </si>
  <si>
    <t>205</t>
  </si>
  <si>
    <t>35441895</t>
  </si>
  <si>
    <t>svorka připojovací k připojení kovových částí</t>
  </si>
  <si>
    <t>81241581</t>
  </si>
  <si>
    <t>koupelna, kuchyně</t>
  </si>
  <si>
    <t>206</t>
  </si>
  <si>
    <t>741810001</t>
  </si>
  <si>
    <t>Celková prohlídka elektrického rozvodu a zařízení do 100 000,- Kč</t>
  </si>
  <si>
    <t>-449824391</t>
  </si>
  <si>
    <t>207</t>
  </si>
  <si>
    <t>998741102</t>
  </si>
  <si>
    <t>Přesun hmot tonážní pro silnoproud v objektech v přes 6 do 12 m</t>
  </si>
  <si>
    <t>1332985920</t>
  </si>
  <si>
    <t>208</t>
  </si>
  <si>
    <t>998741181</t>
  </si>
  <si>
    <t>Příplatek k přesunu hmot tonážní 741 prováděný bez použití mechanizace</t>
  </si>
  <si>
    <t>-1925609006</t>
  </si>
  <si>
    <t>209</t>
  </si>
  <si>
    <t>998741192</t>
  </si>
  <si>
    <t>Příplatek k přesunu hmot tonážní 741 za zvětšený přesun do 100 m</t>
  </si>
  <si>
    <t>1797221386</t>
  </si>
  <si>
    <t>742</t>
  </si>
  <si>
    <t>Elektroinstalace - slaboproud</t>
  </si>
  <si>
    <t>241</t>
  </si>
  <si>
    <t>742-1</t>
  </si>
  <si>
    <t>Demontáž a zpětná montáž indikátorů topných nákladů na radiátorech</t>
  </si>
  <si>
    <t>1309525399</t>
  </si>
  <si>
    <t>214</t>
  </si>
  <si>
    <t>742110002</t>
  </si>
  <si>
    <t>Montáž trubek pro slaboproud plastových ohebných uložených pod omítku</t>
  </si>
  <si>
    <t>2087901083</t>
  </si>
  <si>
    <t>215</t>
  </si>
  <si>
    <t>34571150</t>
  </si>
  <si>
    <t>trubka elektroinstalační ohebná z PH, D 13,5/18,7mm</t>
  </si>
  <si>
    <t>-1984257093</t>
  </si>
  <si>
    <t>40*1,05 'Přepočtené koeficientem množství</t>
  </si>
  <si>
    <t>216</t>
  </si>
  <si>
    <t>742110506</t>
  </si>
  <si>
    <t>Montáž krabic pro slaboproud zapuštěných plastových odbočných univerzálních s víčkem</t>
  </si>
  <si>
    <t>-239248640</t>
  </si>
  <si>
    <t>217</t>
  </si>
  <si>
    <t>34571457</t>
  </si>
  <si>
    <t>krabice pod omítku PVC odbočná kruhová D 70mm s víčkem</t>
  </si>
  <si>
    <t>-367031491</t>
  </si>
  <si>
    <t>218</t>
  </si>
  <si>
    <t>-1604516484</t>
  </si>
  <si>
    <t>219</t>
  </si>
  <si>
    <t>35711006</t>
  </si>
  <si>
    <t>rozvodnice zapuštěná, plné dveře, IP41, 12 modulárních jednotek, vč. N/pE</t>
  </si>
  <si>
    <t>-1544202628</t>
  </si>
  <si>
    <t>220</t>
  </si>
  <si>
    <t>742121001</t>
  </si>
  <si>
    <t>Montáž kabelů sdělovacích pro vnitřní rozvody do 15 žil</t>
  </si>
  <si>
    <t>-1596509364</t>
  </si>
  <si>
    <t>221</t>
  </si>
  <si>
    <t>34121301</t>
  </si>
  <si>
    <t>kabel koaxiální, jádro CU, izolace PVC, bílý, impedance 75 Ohm, pr. 7,05mm</t>
  </si>
  <si>
    <t>-392116436</t>
  </si>
  <si>
    <t>20*1,1</t>
  </si>
  <si>
    <t>222</t>
  </si>
  <si>
    <t>742124003</t>
  </si>
  <si>
    <t>Montáž kabelů datových FTP, UTP, STP pro vnitřní rozvody pevně</t>
  </si>
  <si>
    <t>840926840</t>
  </si>
  <si>
    <t>223</t>
  </si>
  <si>
    <t>34121269</t>
  </si>
  <si>
    <t>kabel datový celkově stíněný Al fólií jádro Cu plné plášť PVC (F/UTP) kategorie 6</t>
  </si>
  <si>
    <t>-286940141</t>
  </si>
  <si>
    <t>20*1,2 'Přepočtené koeficientem množství</t>
  </si>
  <si>
    <t>224</t>
  </si>
  <si>
    <t>742310006</t>
  </si>
  <si>
    <t>Montáž domácího nástěnného audio/video telefonu</t>
  </si>
  <si>
    <t>-908002071</t>
  </si>
  <si>
    <t>225</t>
  </si>
  <si>
    <t>742310806</t>
  </si>
  <si>
    <t>Demontáž domácího nástěnného audio/video telefonu</t>
  </si>
  <si>
    <t>1908836595</t>
  </si>
  <si>
    <t>226</t>
  </si>
  <si>
    <t>38226805</t>
  </si>
  <si>
    <t>domovní telefon s ovládáním elektrického zámku</t>
  </si>
  <si>
    <t>54865157</t>
  </si>
  <si>
    <t>227</t>
  </si>
  <si>
    <t>742330044</t>
  </si>
  <si>
    <t>Montáž datové zásuvky 1 až 6 pozic</t>
  </si>
  <si>
    <t>428188216</t>
  </si>
  <si>
    <t>228</t>
  </si>
  <si>
    <t>37451183</t>
  </si>
  <si>
    <t>modul zásuvkový 1xRJ45 osazený 22,5x45mm se záclonkou úhlový UTP Cat6</t>
  </si>
  <si>
    <t>-427139652</t>
  </si>
  <si>
    <t>229</t>
  </si>
  <si>
    <t>34539100</t>
  </si>
  <si>
    <t>rámeček datové zásuvky pro 2 moduly 22,5x45mm</t>
  </si>
  <si>
    <t>941819699</t>
  </si>
  <si>
    <t>230</t>
  </si>
  <si>
    <t>742420121</t>
  </si>
  <si>
    <t>Montáž televizní zásuvky koncové nebo průběžné</t>
  </si>
  <si>
    <t>2125166704</t>
  </si>
  <si>
    <t>231</t>
  </si>
  <si>
    <t>ABB.5011AW0303C</t>
  </si>
  <si>
    <t>Zásuvka TV+R koncová,nástěnná</t>
  </si>
  <si>
    <t>-321424722</t>
  </si>
  <si>
    <t>232</t>
  </si>
  <si>
    <t>11.002.117</t>
  </si>
  <si>
    <t>Rozbočovač EU2242P</t>
  </si>
  <si>
    <t>KS</t>
  </si>
  <si>
    <t>2026698328</t>
  </si>
  <si>
    <t>233</t>
  </si>
  <si>
    <t>998742102</t>
  </si>
  <si>
    <t>Přesun hmot tonážní pro slaboproud v objektech v do 12 m</t>
  </si>
  <si>
    <t>-152555476</t>
  </si>
  <si>
    <t>234</t>
  </si>
  <si>
    <t>998742181</t>
  </si>
  <si>
    <t>Příplatek k přesunu hmot tonážní 742 prováděný bez použití mechanizace</t>
  </si>
  <si>
    <t>-827793690</t>
  </si>
  <si>
    <t>235</t>
  </si>
  <si>
    <t>998742192</t>
  </si>
  <si>
    <t>Příplatek k přesunu hmot tonážní 742 za zvětšený přesun do 100 m</t>
  </si>
  <si>
    <t>-1267909316</t>
  </si>
  <si>
    <t>762</t>
  </si>
  <si>
    <t>Konstrukce tesařské</t>
  </si>
  <si>
    <t>264</t>
  </si>
  <si>
    <t>762511296</t>
  </si>
  <si>
    <t>Podlahové kce podkladové dvouvrstvé z desek OSB tl 2x18 mm broušených na pero a drážku šroubovaných</t>
  </si>
  <si>
    <t>509520738</t>
  </si>
  <si>
    <t>265</t>
  </si>
  <si>
    <t>762522811</t>
  </si>
  <si>
    <t>Demontáž podlah s polštáři z prken tloušťky do 32 mm</t>
  </si>
  <si>
    <t>1594104310</t>
  </si>
  <si>
    <t>Pokoj pod parketami</t>
  </si>
  <si>
    <t>267</t>
  </si>
  <si>
    <t>998762102</t>
  </si>
  <si>
    <t>Přesun hmot tonážní pro kce tesařské v objektech v přes 6 do 12 m</t>
  </si>
  <si>
    <t>-191889388</t>
  </si>
  <si>
    <t>268</t>
  </si>
  <si>
    <t>998762181</t>
  </si>
  <si>
    <t>Příplatek k přesunu hmot tonážní 762 prováděný bez použití mechanizace</t>
  </si>
  <si>
    <t>-1332186339</t>
  </si>
  <si>
    <t>269</t>
  </si>
  <si>
    <t>998762194</t>
  </si>
  <si>
    <t>Příplatek k přesunu hmot tonážní 762 za zvětšený přesun do 1000 m</t>
  </si>
  <si>
    <t>-801034969</t>
  </si>
  <si>
    <t>766</t>
  </si>
  <si>
    <t>Konstrukce truhlářské</t>
  </si>
  <si>
    <t>242</t>
  </si>
  <si>
    <t>766-1</t>
  </si>
  <si>
    <t>Repase a vyčištění dveřního kování, klik a štítků</t>
  </si>
  <si>
    <t>-329873162</t>
  </si>
  <si>
    <t>Dveře</t>
  </si>
  <si>
    <t>Okno koupelna</t>
  </si>
  <si>
    <t>243</t>
  </si>
  <si>
    <t>766691914</t>
  </si>
  <si>
    <t>Vyvěšení nebo zavěšení dřevěných křídel dveří pl do 2 m2</t>
  </si>
  <si>
    <t>1173798327</t>
  </si>
  <si>
    <t xml:space="preserve">Dveře  vstupní</t>
  </si>
  <si>
    <t>236</t>
  </si>
  <si>
    <t>766691931</t>
  </si>
  <si>
    <t>Seřízení dřevěného okenního nebo dveřního otvíracího a sklápěcího křídla</t>
  </si>
  <si>
    <t>965517703</t>
  </si>
  <si>
    <t>237</t>
  </si>
  <si>
    <t>766691932</t>
  </si>
  <si>
    <t>Seřízení plastového okenního nebo dveřního otvíracího a sklápěcího křídla</t>
  </si>
  <si>
    <t>-489076302</t>
  </si>
  <si>
    <t>357</t>
  </si>
  <si>
    <t>766825811</t>
  </si>
  <si>
    <t>Demontáž truhlářských vestavěných skříní jednokřídlových</t>
  </si>
  <si>
    <t>-524898037</t>
  </si>
  <si>
    <t>Police spíž</t>
  </si>
  <si>
    <t>238</t>
  </si>
  <si>
    <t>998766102</t>
  </si>
  <si>
    <t>Přesun hmot tonážní pro kce truhlářské v objektech v přes 6 do 12 m</t>
  </si>
  <si>
    <t>545471281</t>
  </si>
  <si>
    <t>239</t>
  </si>
  <si>
    <t>998766181</t>
  </si>
  <si>
    <t>Příplatek k přesunu hmot tonážní 766 prováděný bez použití mechanizace</t>
  </si>
  <si>
    <t>-1430395659</t>
  </si>
  <si>
    <t>240</t>
  </si>
  <si>
    <t>998766192</t>
  </si>
  <si>
    <t>Příplatek k přesunu hmot tonážní 766 za zvětšený přesun do 100 m</t>
  </si>
  <si>
    <t>-1967738760</t>
  </si>
  <si>
    <t>767</t>
  </si>
  <si>
    <t>Konstrukce zámečnické</t>
  </si>
  <si>
    <t>338</t>
  </si>
  <si>
    <t>767810811</t>
  </si>
  <si>
    <t>Demontáž mřížek větracích ocelových čtyřhranných nebo kruhových</t>
  </si>
  <si>
    <t>1913251361</t>
  </si>
  <si>
    <t>771</t>
  </si>
  <si>
    <t>Podlahy z dlaždic</t>
  </si>
  <si>
    <t>244</t>
  </si>
  <si>
    <t>771111011</t>
  </si>
  <si>
    <t>Vysátí podkladu před pokládkou dlažby</t>
  </si>
  <si>
    <t>-696473501</t>
  </si>
  <si>
    <t>245</t>
  </si>
  <si>
    <t>771121011</t>
  </si>
  <si>
    <t>Nátěr penetrační na podlahu</t>
  </si>
  <si>
    <t>1529187058</t>
  </si>
  <si>
    <t>246</t>
  </si>
  <si>
    <t>771151012</t>
  </si>
  <si>
    <t>Samonivelační stěrka podlah pevnosti 20 MPa tl přes 3 do 5 mm</t>
  </si>
  <si>
    <t>-880115370</t>
  </si>
  <si>
    <t>285</t>
  </si>
  <si>
    <t>771474112</t>
  </si>
  <si>
    <t>Montáž soklů z dlaždic keramických rovných lepených cementovým flexibilním lepidlem v přes 65 do 90 mm</t>
  </si>
  <si>
    <t>-1683877141</t>
  </si>
  <si>
    <t>0,55*2+1,86*2+1,98*2+2*0,68*2,15*2-0,7*2-0,9*2</t>
  </si>
  <si>
    <t>0,893*2+0,78*2-0,7</t>
  </si>
  <si>
    <t>286</t>
  </si>
  <si>
    <t>59761184</t>
  </si>
  <si>
    <t>sokl keramický mrazuvzdorný povrch hladký/matný tl do 10mm výšky přes 65 do 90mm</t>
  </si>
  <si>
    <t>-937706609</t>
  </si>
  <si>
    <t>14,074*1,1 'Přepočtené koeficientem množství</t>
  </si>
  <si>
    <t>247</t>
  </si>
  <si>
    <t>771576114</t>
  </si>
  <si>
    <t>Montáž podlah keramických velkoformátových hladkých lepených flexi rychletuhnoucím lepidlem přes 4 do 6 ks/m2</t>
  </si>
  <si>
    <t>-1942020545</t>
  </si>
  <si>
    <t>248</t>
  </si>
  <si>
    <t>59761115</t>
  </si>
  <si>
    <t>dlažba keramická slinutá mrazuvzdorná do interiéru i exteriéru R11/C povrch reliéfní/matný tl do 10mm přes 4 do 6ks/m2</t>
  </si>
  <si>
    <t>2027670960</t>
  </si>
  <si>
    <t>Dlažba</t>
  </si>
  <si>
    <t>11,037*1,4</t>
  </si>
  <si>
    <t>249</t>
  </si>
  <si>
    <t>771577151</t>
  </si>
  <si>
    <t>Příplatek k montáži podlah keramických do malty za plochu do 5 m2</t>
  </si>
  <si>
    <t>-609995258</t>
  </si>
  <si>
    <t>250</t>
  </si>
  <si>
    <t>771591115</t>
  </si>
  <si>
    <t>Podlahy spárování silikonem</t>
  </si>
  <si>
    <t>240409542</t>
  </si>
  <si>
    <t xml:space="preserve">Styk podlaha - obklad </t>
  </si>
  <si>
    <t>0,55*2+1,86*2+1,98*2+2*0,68*2,15*2</t>
  </si>
  <si>
    <t>0,893*2+0,78*2</t>
  </si>
  <si>
    <t>251</t>
  </si>
  <si>
    <t>771591121</t>
  </si>
  <si>
    <t>Podlahy separační provazec do pružných spar průměru 4 mm</t>
  </si>
  <si>
    <t>1027251963</t>
  </si>
  <si>
    <t>252</t>
  </si>
  <si>
    <t>771591251</t>
  </si>
  <si>
    <t>Izolace těsnící manžetou pro prostupy potrubí</t>
  </si>
  <si>
    <t>-578853482</t>
  </si>
  <si>
    <t>Odpad sprchy</t>
  </si>
  <si>
    <t>253</t>
  </si>
  <si>
    <t>771592011</t>
  </si>
  <si>
    <t>Čištění vnitřních ploch podlah nebo schodišť po položení dlažby chemickými prostředky</t>
  </si>
  <si>
    <t>-2138377920</t>
  </si>
  <si>
    <t>254</t>
  </si>
  <si>
    <t>998771102</t>
  </si>
  <si>
    <t>Přesun hmot tonážní pro podlahy z dlaždic v objektech v přes 6 do 12 m</t>
  </si>
  <si>
    <t>-887386793</t>
  </si>
  <si>
    <t>255</t>
  </si>
  <si>
    <t>998771181</t>
  </si>
  <si>
    <t>Příplatek k přesunu hmot tonážní 771 prováděný bez použití mechanizace</t>
  </si>
  <si>
    <t>63045657</t>
  </si>
  <si>
    <t>256</t>
  </si>
  <si>
    <t>998771193</t>
  </si>
  <si>
    <t>Příplatek k přesunu hmot tonážní 771 za zvětšený přesun do 500 m</t>
  </si>
  <si>
    <t>105554073</t>
  </si>
  <si>
    <t>775</t>
  </si>
  <si>
    <t>Podlahy skládané</t>
  </si>
  <si>
    <t>262</t>
  </si>
  <si>
    <t>775411810</t>
  </si>
  <si>
    <t>Demontáž soklíků nebo lišt dřevěných přibíjených do suti</t>
  </si>
  <si>
    <t>541971917</t>
  </si>
  <si>
    <t>4*2+5,43*2-0,9</t>
  </si>
  <si>
    <t>257</t>
  </si>
  <si>
    <t>775413401</t>
  </si>
  <si>
    <t>Montáž podlahové lišty obvodové lepené</t>
  </si>
  <si>
    <t>-802359363</t>
  </si>
  <si>
    <t>Soklíky PVC podlah</t>
  </si>
  <si>
    <t>258</t>
  </si>
  <si>
    <t>61418155</t>
  </si>
  <si>
    <t>lišta soklová dřevěná š 15.0 mm, h 60.0 mm</t>
  </si>
  <si>
    <t>709254273</t>
  </si>
  <si>
    <t>5,43*2+4*2-0,9</t>
  </si>
  <si>
    <t>17,96*1,08 'Přepočtené koeficientem množství</t>
  </si>
  <si>
    <t>263</t>
  </si>
  <si>
    <t>775511820</t>
  </si>
  <si>
    <t>Demontáž podlah vlysových lepených bez lišt do suti</t>
  </si>
  <si>
    <t>794829320</t>
  </si>
  <si>
    <t>259</t>
  </si>
  <si>
    <t>998775102</t>
  </si>
  <si>
    <t>Přesun hmot tonážní pro podlahy dřevěné v objektech v přes 6 do 12 m</t>
  </si>
  <si>
    <t>-834699366</t>
  </si>
  <si>
    <t>260</t>
  </si>
  <si>
    <t>998775181</t>
  </si>
  <si>
    <t>Příplatek k přesunu hmot tonážní 775 prováděný bez použití mechanizace</t>
  </si>
  <si>
    <t>1772810861</t>
  </si>
  <si>
    <t>261</t>
  </si>
  <si>
    <t>998775192</t>
  </si>
  <si>
    <t>Příplatek k přesunu hmot tonážní 775 za zvětšený přesun do 100 m</t>
  </si>
  <si>
    <t>1703287998</t>
  </si>
  <si>
    <t>776</t>
  </si>
  <si>
    <t>Podlahy povlakové</t>
  </si>
  <si>
    <t>270</t>
  </si>
  <si>
    <t>776111115</t>
  </si>
  <si>
    <t>Broušení podkladu povlakových podlah před litím stěrky</t>
  </si>
  <si>
    <t>-1072466551</t>
  </si>
  <si>
    <t>271</t>
  </si>
  <si>
    <t>776111311</t>
  </si>
  <si>
    <t>Vysátí podkladu povlakových podlah</t>
  </si>
  <si>
    <t>678601740</t>
  </si>
  <si>
    <t>272</t>
  </si>
  <si>
    <t>776121321</t>
  </si>
  <si>
    <t>Neředěná penetrace savého podkladu povlakových podlah</t>
  </si>
  <si>
    <t>1116355701</t>
  </si>
  <si>
    <t>273</t>
  </si>
  <si>
    <t>776141121</t>
  </si>
  <si>
    <t>Vyrovnání podkladu povlakových podlah stěrkou pevnosti 30 MPa tl do 3 mm</t>
  </si>
  <si>
    <t>-944027996</t>
  </si>
  <si>
    <t>274</t>
  </si>
  <si>
    <t>776201811</t>
  </si>
  <si>
    <t>Demontáž lepených povlakových podlah bez podložky ručně</t>
  </si>
  <si>
    <t>866719047</t>
  </si>
  <si>
    <t>275</t>
  </si>
  <si>
    <t>776231111</t>
  </si>
  <si>
    <t>Lepení lamel a čtverců z vinylu standardním lepidlem</t>
  </si>
  <si>
    <t>-1463729565</t>
  </si>
  <si>
    <t>276</t>
  </si>
  <si>
    <t>28411052</t>
  </si>
  <si>
    <t>dílce vinylové tl 3,0mm, nášlapná vrstva 0,70mm, úprava PUR, třída zátěže 23/34/43, otlak 0,05mm, R10, třída otěru T, hořlavost Bfl S1, bez ftalátů</t>
  </si>
  <si>
    <t>2131187739</t>
  </si>
  <si>
    <t>21,72*1,1 'Přepočtené koeficientem množství</t>
  </si>
  <si>
    <t>277</t>
  </si>
  <si>
    <t>776410811</t>
  </si>
  <si>
    <t>Odstranění soklíků a lišt pryžových nebo plastových</t>
  </si>
  <si>
    <t>1604976220</t>
  </si>
  <si>
    <t>278</t>
  </si>
  <si>
    <t>776991111</t>
  </si>
  <si>
    <t>Spárování silikonem</t>
  </si>
  <si>
    <t>1272024110</t>
  </si>
  <si>
    <t>279</t>
  </si>
  <si>
    <t>998776102</t>
  </si>
  <si>
    <t>Přesun hmot tonážní pro podlahy povlakové v objektech v přes 6 do 12 m</t>
  </si>
  <si>
    <t>-447969945</t>
  </si>
  <si>
    <t>280</t>
  </si>
  <si>
    <t>998776181</t>
  </si>
  <si>
    <t>Příplatek k přesunu hmot tonážní 776 prováděný bez použití mechanizace</t>
  </si>
  <si>
    <t>1223992310</t>
  </si>
  <si>
    <t>281</t>
  </si>
  <si>
    <t>998776192</t>
  </si>
  <si>
    <t>Příplatek k přesunu hmot tonážní 776 za zvětšený přesun do 100 m</t>
  </si>
  <si>
    <t>661112532</t>
  </si>
  <si>
    <t>781</t>
  </si>
  <si>
    <t>Dokončovací práce - obklady</t>
  </si>
  <si>
    <t>17</t>
  </si>
  <si>
    <t>781111011</t>
  </si>
  <si>
    <t>Ometení (oprášení) stěny při přípravě podkladu</t>
  </si>
  <si>
    <t>1344955261</t>
  </si>
  <si>
    <t>308</t>
  </si>
  <si>
    <t>781121011</t>
  </si>
  <si>
    <t>Nátěr penetrační na stěnu</t>
  </si>
  <si>
    <t>515867374</t>
  </si>
  <si>
    <t>309</t>
  </si>
  <si>
    <t>781131251</t>
  </si>
  <si>
    <t>Izolace pod obklad těsnící manžetou pro prostupy potrubí</t>
  </si>
  <si>
    <t>-75992842</t>
  </si>
  <si>
    <t>Koupelna baterie sprcha</t>
  </si>
  <si>
    <t>310</t>
  </si>
  <si>
    <t>781474164</t>
  </si>
  <si>
    <t>Montáž obkladů vnitřních keramických velkoformátových z dekorů přes 4 do 6 ks/m2 lepených flexibilním lepidlem</t>
  </si>
  <si>
    <t>246118329</t>
  </si>
  <si>
    <t>311</t>
  </si>
  <si>
    <t>59761065</t>
  </si>
  <si>
    <t>obklad keramický rektifikovaný 300x600x10 mm</t>
  </si>
  <si>
    <t>850512500</t>
  </si>
  <si>
    <t>15,524</t>
  </si>
  <si>
    <t>Ztratné navíc</t>
  </si>
  <si>
    <t>18,524*1,15 'Přepočtené koeficientem množství</t>
  </si>
  <si>
    <t>312</t>
  </si>
  <si>
    <t>781477111</t>
  </si>
  <si>
    <t>Příplatek k montáži obkladů vnitřních keramických hladkých za plochu do 10 m2</t>
  </si>
  <si>
    <t>1520415202</t>
  </si>
  <si>
    <t>313</t>
  </si>
  <si>
    <t>781491011</t>
  </si>
  <si>
    <t>Montáž zrcadel plochy do 1 m2 lepených silikonovým tmelem na podkladní omítku</t>
  </si>
  <si>
    <t>124455613</t>
  </si>
  <si>
    <t>314</t>
  </si>
  <si>
    <t>63465126</t>
  </si>
  <si>
    <t>zrcadlo nemontované čiré tl 5mm max rozměr 3210x2250mm</t>
  </si>
  <si>
    <t>1209493838</t>
  </si>
  <si>
    <t>Rozměr</t>
  </si>
  <si>
    <t>0,75*1</t>
  </si>
  <si>
    <t>0,75*1,1 'Přepočtené koeficientem množství</t>
  </si>
  <si>
    <t>315</t>
  </si>
  <si>
    <t>781491822</t>
  </si>
  <si>
    <t>Demontáž vanových dvířek plastových lepených s rámem</t>
  </si>
  <si>
    <t>-1716794331</t>
  </si>
  <si>
    <t>Vodoměr</t>
  </si>
  <si>
    <t>316</t>
  </si>
  <si>
    <t>781492111</t>
  </si>
  <si>
    <t>Montáž profilů rohových kladených do malty</t>
  </si>
  <si>
    <t>-762850050</t>
  </si>
  <si>
    <t>317</t>
  </si>
  <si>
    <t>28342003</t>
  </si>
  <si>
    <t>lišta ukončovací z PVC 10mm</t>
  </si>
  <si>
    <t>373252889</t>
  </si>
  <si>
    <t>14*1,05 'Přepočtené koeficientem množství</t>
  </si>
  <si>
    <t>318</t>
  </si>
  <si>
    <t>781492151</t>
  </si>
  <si>
    <t>Montáž profilů ukončovacích kladených do malty</t>
  </si>
  <si>
    <t>1918647810</t>
  </si>
  <si>
    <t xml:space="preserve">Styk omítka -obklad </t>
  </si>
  <si>
    <t>2,55*2+1,41*2-0,7</t>
  </si>
  <si>
    <t>319</t>
  </si>
  <si>
    <t>19416008</t>
  </si>
  <si>
    <t>lišta ukončovací hliníková 10mm</t>
  </si>
  <si>
    <t>205091891</t>
  </si>
  <si>
    <t>7,22*1,05 'Přepočtené koeficientem množství</t>
  </si>
  <si>
    <t>320</t>
  </si>
  <si>
    <t>781493610</t>
  </si>
  <si>
    <t>Montáž vanových plastových dvířek lepených s uchycením na magnet</t>
  </si>
  <si>
    <t>-1010416818</t>
  </si>
  <si>
    <t>321</t>
  </si>
  <si>
    <t>781495141</t>
  </si>
  <si>
    <t>Průnik obkladem kruhový do DN 30</t>
  </si>
  <si>
    <t>1290012702</t>
  </si>
  <si>
    <t>Koupelna sprchová a umyvadlová baterie</t>
  </si>
  <si>
    <t>322</t>
  </si>
  <si>
    <t>781495142</t>
  </si>
  <si>
    <t>Průnik obkladem kruhový do DN 90</t>
  </si>
  <si>
    <t>826399730</t>
  </si>
  <si>
    <t xml:space="preserve">zásuvka a vypínač koupelna </t>
  </si>
  <si>
    <t>Sifon umyvadlo</t>
  </si>
  <si>
    <t>323</t>
  </si>
  <si>
    <t>781495143</t>
  </si>
  <si>
    <t>Průnik obkladem kruhový přes DN 90</t>
  </si>
  <si>
    <t>1979811401</t>
  </si>
  <si>
    <t xml:space="preserve">WC </t>
  </si>
  <si>
    <t>324</t>
  </si>
  <si>
    <t>781495211</t>
  </si>
  <si>
    <t>Čištění vnitřních ploch stěn po provedení obkladu chemickými prostředky</t>
  </si>
  <si>
    <t>-1693464563</t>
  </si>
  <si>
    <t>326</t>
  </si>
  <si>
    <t>998781102</t>
  </si>
  <si>
    <t>Přesun hmot tonážní pro obklady keramické v objektech v přes 6 do 12 m</t>
  </si>
  <si>
    <t>-1901161605</t>
  </si>
  <si>
    <t>327</t>
  </si>
  <si>
    <t>998781181</t>
  </si>
  <si>
    <t>Příplatek k přesunu hmot tonážní 781 prováděný bez použití mechanizace</t>
  </si>
  <si>
    <t>-1700368901</t>
  </si>
  <si>
    <t>328</t>
  </si>
  <si>
    <t>998781192</t>
  </si>
  <si>
    <t>Příplatek k přesunu hmot tonážní 781 za zvětšený přesun do 100 m</t>
  </si>
  <si>
    <t>-921263460</t>
  </si>
  <si>
    <t>783</t>
  </si>
  <si>
    <t>Dokončovací práce - nátěry</t>
  </si>
  <si>
    <t>356</t>
  </si>
  <si>
    <t>783000225</t>
  </si>
  <si>
    <t>Vyvěšení nebo zavěšení dveřních nebo okenních jednoduchých křídel</t>
  </si>
  <si>
    <t>1049040229</t>
  </si>
  <si>
    <t>0,7*2,1*2*2</t>
  </si>
  <si>
    <t>0,9*2,1*2*2</t>
  </si>
  <si>
    <t>0,5*1*2</t>
  </si>
  <si>
    <t>329</t>
  </si>
  <si>
    <t>783106801</t>
  </si>
  <si>
    <t>Odstranění nátěrů z truhlářských konstrukcí obroušením</t>
  </si>
  <si>
    <t>-1613979574</t>
  </si>
  <si>
    <t>DVEŘE - zvětšení plochy dle URS 0,05 + 0,025</t>
  </si>
  <si>
    <t>Vstupní dveře</t>
  </si>
  <si>
    <t>(0,9+0,05)*(2,1+0,025)</t>
  </si>
  <si>
    <t>Dveře do koupelny</t>
  </si>
  <si>
    <t>(0,7+0,05)*(2,1+0,025)*2</t>
  </si>
  <si>
    <t>Dveře do spíže</t>
  </si>
  <si>
    <t>Dveře do pokoje- dle URS plocha minus 25%</t>
  </si>
  <si>
    <t>(0,9+0,05)*(2,1+0,025)*2*0,75</t>
  </si>
  <si>
    <t>OKNA</t>
  </si>
  <si>
    <t>Koupelna - členění dle URS - 1,1</t>
  </si>
  <si>
    <t>1*0,5*4*1,1</t>
  </si>
  <si>
    <t>330</t>
  </si>
  <si>
    <t>783113101</t>
  </si>
  <si>
    <t>Jednonásobný napouštěcí syntetický nátěr truhlářských konstrukcí</t>
  </si>
  <si>
    <t>-1912716957</t>
  </si>
  <si>
    <t>331</t>
  </si>
  <si>
    <t>783114101</t>
  </si>
  <si>
    <t>Základní jednonásobný syntetický nátěr truhlářských konstrukcí</t>
  </si>
  <si>
    <t>-1707167087</t>
  </si>
  <si>
    <t>332</t>
  </si>
  <si>
    <t>783117101</t>
  </si>
  <si>
    <t>Krycí jednonásobný syntetický nátěr truhlářských konstrukcí</t>
  </si>
  <si>
    <t>-186126144</t>
  </si>
  <si>
    <t>333</t>
  </si>
  <si>
    <t>783132211</t>
  </si>
  <si>
    <t>Vysekání stávajícího sklenářského tmelu ze sklenářských výplní</t>
  </si>
  <si>
    <t>-157553567</t>
  </si>
  <si>
    <t>334</t>
  </si>
  <si>
    <t>783152114</t>
  </si>
  <si>
    <t>Lokální tmelení truhlářských konstrukcí včetně přebroušení polyesterovým tmelem plochy do 30%</t>
  </si>
  <si>
    <t>654088607</t>
  </si>
  <si>
    <t>335</t>
  </si>
  <si>
    <t>783162201</t>
  </si>
  <si>
    <t>Dotmelení skleněných výplní truhlářských konstrukcí sklenářským tmelem</t>
  </si>
  <si>
    <t>1939674843</t>
  </si>
  <si>
    <t>287</t>
  </si>
  <si>
    <t>783301313</t>
  </si>
  <si>
    <t>Odmaštění zámečnických konstrukcí ředidlovým odmašťovačem</t>
  </si>
  <si>
    <t>-366228757</t>
  </si>
  <si>
    <t>Zárubně</t>
  </si>
  <si>
    <t>0,3*5*3</t>
  </si>
  <si>
    <t>288</t>
  </si>
  <si>
    <t>783301401</t>
  </si>
  <si>
    <t>Ometení zámečnických konstrukcí</t>
  </si>
  <si>
    <t>160912783</t>
  </si>
  <si>
    <t>289</t>
  </si>
  <si>
    <t>783314101</t>
  </si>
  <si>
    <t>Základní jednonásobný syntetický nátěr zámečnických konstrukcí</t>
  </si>
  <si>
    <t>1280084077</t>
  </si>
  <si>
    <t>290</t>
  </si>
  <si>
    <t>783315101</t>
  </si>
  <si>
    <t>Mezinátěr jednonásobný syntetický standardní zámečnických konstrukcí</t>
  </si>
  <si>
    <t>594339324</t>
  </si>
  <si>
    <t>291</t>
  </si>
  <si>
    <t>783317101</t>
  </si>
  <si>
    <t>Krycí jednonásobný syntetický standardní nátěr zámečnických konstrukcí</t>
  </si>
  <si>
    <t>204859787</t>
  </si>
  <si>
    <t>292</t>
  </si>
  <si>
    <t>783352101</t>
  </si>
  <si>
    <t>Tmelení včetně přebroušení zámečnických konstrukcí polyesterovým tmelem</t>
  </si>
  <si>
    <t>-644008380</t>
  </si>
  <si>
    <t>342</t>
  </si>
  <si>
    <t>783601341</t>
  </si>
  <si>
    <t>Odrezivění litinových otopných těles před provedením nátěru</t>
  </si>
  <si>
    <t>273050348</t>
  </si>
  <si>
    <t>343</t>
  </si>
  <si>
    <t>783601345</t>
  </si>
  <si>
    <t>Odmaštění litinových otopných těles odmašťovačem vodou ředitelným před provedením nátěru</t>
  </si>
  <si>
    <t>-992976945</t>
  </si>
  <si>
    <t>344</t>
  </si>
  <si>
    <t>783601441</t>
  </si>
  <si>
    <t>Ometením litinových otopných těles před provedením nátěru</t>
  </si>
  <si>
    <t>-544425818</t>
  </si>
  <si>
    <t>348</t>
  </si>
  <si>
    <t>783601713</t>
  </si>
  <si>
    <t>Odmaštění vodou ředitelným odmašťovačem potrubí DN do 50 mm</t>
  </si>
  <si>
    <t>-1443813</t>
  </si>
  <si>
    <t>UT v pokoji</t>
  </si>
  <si>
    <t>346</t>
  </si>
  <si>
    <t>783614141</t>
  </si>
  <si>
    <t>Základní jednonásobný syntetický nátěr litinových otopných těles</t>
  </si>
  <si>
    <t>-320211109</t>
  </si>
  <si>
    <t>351</t>
  </si>
  <si>
    <t>783614551</t>
  </si>
  <si>
    <t>Základní jednonásobný syntetický nátěr potrubí DN do 50 mm</t>
  </si>
  <si>
    <t>-629904594</t>
  </si>
  <si>
    <t>352</t>
  </si>
  <si>
    <t>783615551</t>
  </si>
  <si>
    <t>Mezinátěr jednonásobný syntetický nátěr potrubí DN do 50 mm</t>
  </si>
  <si>
    <t>990982368</t>
  </si>
  <si>
    <t>347</t>
  </si>
  <si>
    <t>783617147</t>
  </si>
  <si>
    <t>Krycí dvojnásobný syntetický nátěr litinových otopných těles</t>
  </si>
  <si>
    <t>532138012</t>
  </si>
  <si>
    <t>353</t>
  </si>
  <si>
    <t>783617611</t>
  </si>
  <si>
    <t>Krycí dvojnásobný syntetický nátěr potrubí DN do 50 mm</t>
  </si>
  <si>
    <t>385949088</t>
  </si>
  <si>
    <t>345</t>
  </si>
  <si>
    <t>783652111</t>
  </si>
  <si>
    <t>Tmelení článkových otopných těles polyesterovým tmelem</t>
  </si>
  <si>
    <t>1582616231</t>
  </si>
  <si>
    <t>350</t>
  </si>
  <si>
    <t>783652331</t>
  </si>
  <si>
    <t>Tmelení polyesterovým tmelem potrubí DN do 50 mm</t>
  </si>
  <si>
    <t>-526779767</t>
  </si>
  <si>
    <t>784</t>
  </si>
  <si>
    <t>Dokončovací práce - malby a tapety</t>
  </si>
  <si>
    <t>293</t>
  </si>
  <si>
    <t>784111001</t>
  </si>
  <si>
    <t>Oprášení (ometení ) podkladu v místnostech výšky do 3,80 m</t>
  </si>
  <si>
    <t>-1318913836</t>
  </si>
  <si>
    <t>STROPY</t>
  </si>
  <si>
    <t>STĚNY</t>
  </si>
  <si>
    <t>294</t>
  </si>
  <si>
    <t>784111011</t>
  </si>
  <si>
    <t>Obroušení podkladu omítnutého v místnostech výšky do 3,80 m</t>
  </si>
  <si>
    <t>280408127</t>
  </si>
  <si>
    <t>295</t>
  </si>
  <si>
    <t>784121001</t>
  </si>
  <si>
    <t>Oškrabání malby v mísnostech výšky do 3,80 m</t>
  </si>
  <si>
    <t>-2116752691</t>
  </si>
  <si>
    <t>296</t>
  </si>
  <si>
    <t>784121011</t>
  </si>
  <si>
    <t>Rozmývání podkladu po oškrabání malby v místnostech výšky do 3,80 m</t>
  </si>
  <si>
    <t>-1058805086</t>
  </si>
  <si>
    <t>297</t>
  </si>
  <si>
    <t>784171101</t>
  </si>
  <si>
    <t>Zakrytí vnitřních podlah včetně pozdějšího odkrytí</t>
  </si>
  <si>
    <t>1037111158</t>
  </si>
  <si>
    <t>298</t>
  </si>
  <si>
    <t>58124844</t>
  </si>
  <si>
    <t>fólie pro malířské potřeby zakrývací tl 25µ 4x5m</t>
  </si>
  <si>
    <t>-1967004353</t>
  </si>
  <si>
    <t>32,757</t>
  </si>
  <si>
    <t>32,757*1,05 'Přepočtené koeficientem množství</t>
  </si>
  <si>
    <t>299</t>
  </si>
  <si>
    <t>784171121</t>
  </si>
  <si>
    <t>Zakrytí vnitřních ploch konstrukcí nebo prvků v místnostech výšky do 3,80 m</t>
  </si>
  <si>
    <t>264610735</t>
  </si>
  <si>
    <t>300</t>
  </si>
  <si>
    <t>58124842</t>
  </si>
  <si>
    <t>fólie pro malířské potřeby zakrývací tl 7µ 4x5m</t>
  </si>
  <si>
    <t>731638283</t>
  </si>
  <si>
    <t>15*1,05 'Přepočtené koeficientem množství</t>
  </si>
  <si>
    <t>301</t>
  </si>
  <si>
    <t>784181121</t>
  </si>
  <si>
    <t>Hloubková jednonásobná penetrace podkladu v místnostech výšky do 3,80 m</t>
  </si>
  <si>
    <t>675602029</t>
  </si>
  <si>
    <t>302</t>
  </si>
  <si>
    <t>784211101</t>
  </si>
  <si>
    <t>Dvojnásobné bílé malby ze směsí za mokra výborně otěruvzdorných v místnostech výšky do 3,80 m</t>
  </si>
  <si>
    <t>1775884502</t>
  </si>
  <si>
    <t>303</t>
  </si>
  <si>
    <t>784211141</t>
  </si>
  <si>
    <t>Příplatek k cenám 2x maleb ze směsí za mokra za provádění plochy do 5m2</t>
  </si>
  <si>
    <t>60620796</t>
  </si>
  <si>
    <t>Práce a dodávky M</t>
  </si>
  <si>
    <t>VRN</t>
  </si>
  <si>
    <t>Vedlejší rozpočtové náklady</t>
  </si>
  <si>
    <t>VRN3</t>
  </si>
  <si>
    <t>Zařízení staveniště</t>
  </si>
  <si>
    <t>305</t>
  </si>
  <si>
    <t>030001000</t>
  </si>
  <si>
    <t>den</t>
  </si>
  <si>
    <t>1024</t>
  </si>
  <si>
    <t>-1023289236</t>
  </si>
  <si>
    <t>VRN7</t>
  </si>
  <si>
    <t>Provozní vlivy</t>
  </si>
  <si>
    <t>306</t>
  </si>
  <si>
    <t>070001000</t>
  </si>
  <si>
    <t>-1829247708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</si>
</sst>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Bělohorská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5. 10. 2023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Bělohorská 1427-100,...'!J30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'01 - Bělohorská 1427-100,...'!P144</f>
        <v>0</v>
      </c>
      <c r="AV95" s="128">
        <f>'01 - Bělohorská 1427-100,...'!J33</f>
        <v>0</v>
      </c>
      <c r="AW95" s="128">
        <f>'01 - Bělohorská 1427-100,...'!J34</f>
        <v>0</v>
      </c>
      <c r="AX95" s="128">
        <f>'01 - Bělohorská 1427-100,...'!J35</f>
        <v>0</v>
      </c>
      <c r="AY95" s="128">
        <f>'01 - Bělohorská 1427-100,...'!J36</f>
        <v>0</v>
      </c>
      <c r="AZ95" s="128">
        <f>'01 - Bělohorská 1427-100,...'!F33</f>
        <v>0</v>
      </c>
      <c r="BA95" s="128">
        <f>'01 - Bělohorská 1427-100,...'!F34</f>
        <v>0</v>
      </c>
      <c r="BB95" s="128">
        <f>'01 - Bělohorská 1427-100,...'!F35</f>
        <v>0</v>
      </c>
      <c r="BC95" s="128">
        <f>'01 - Bělohorská 1427-100,...'!F36</f>
        <v>0</v>
      </c>
      <c r="BD95" s="130">
        <f>'01 - Bělohorská 1427-100,...'!F37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9X/RmSi7nT2piMiISsXmFBp9wjgeZrhN7IXrHcNadh5/7Q4V3r8XGkNMoTcxjXJdz/Dl3qGzQ/Iab7OoTv40JQ==" hashValue="VHA906NHvXT2x7k/YayxWlr7CDD5ymxCiXSZCiEPiFK869kQ8+OskcRZoZATnThMz/IRJ+uw761s1u4JE8s04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Bělohorská 1427-100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Bělohorská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5. 10. 2023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ROUND(J144,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ROUND((SUM(BE144:BE1433)),  2)</f>
        <v>0</v>
      </c>
      <c r="G33" s="38"/>
      <c r="H33" s="38"/>
      <c r="I33" s="151">
        <v>0.20999999999999999</v>
      </c>
      <c r="J33" s="150">
        <f>ROUND(((SUM(BE144:BE1433))*I33),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ROUND((SUM(BF144:BF1433)),  2)</f>
        <v>0</v>
      </c>
      <c r="G34" s="38"/>
      <c r="H34" s="38"/>
      <c r="I34" s="151">
        <v>0.14999999999999999</v>
      </c>
      <c r="J34" s="150">
        <f>ROUND(((SUM(BF144:BF1433))*I34),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ROUND((SUM(BG144:BG1433)),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ROUND((SUM(BH144:BH1433)),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ROUND((SUM(BI144:BI1433)),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Bělohorská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Bělohorská 1427/100, dveře č.13,3.NP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5. 10. 2023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J144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J145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J146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J152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J249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J344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J352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J355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J356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J383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J446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J493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J554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J561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J585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J820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J858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J868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J892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J896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J982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J1003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J1042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J1112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J1261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75"/>
      <c r="C121" s="176"/>
      <c r="D121" s="177" t="s">
        <v>115</v>
      </c>
      <c r="E121" s="178"/>
      <c r="F121" s="178"/>
      <c r="G121" s="178"/>
      <c r="H121" s="178"/>
      <c r="I121" s="178"/>
      <c r="J121" s="179">
        <f>J1428</f>
        <v>0</v>
      </c>
      <c r="K121" s="176"/>
      <c r="L121" s="180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9" customFormat="1" ht="24.96" customHeight="1">
      <c r="A122" s="9"/>
      <c r="B122" s="175"/>
      <c r="C122" s="176"/>
      <c r="D122" s="177" t="s">
        <v>116</v>
      </c>
      <c r="E122" s="178"/>
      <c r="F122" s="178"/>
      <c r="G122" s="178"/>
      <c r="H122" s="178"/>
      <c r="I122" s="178"/>
      <c r="J122" s="179">
        <f>J1429</f>
        <v>0</v>
      </c>
      <c r="K122" s="176"/>
      <c r="L122" s="180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10" customFormat="1" ht="19.92" customHeight="1">
      <c r="A123" s="10"/>
      <c r="B123" s="181"/>
      <c r="C123" s="182"/>
      <c r="D123" s="183" t="s">
        <v>117</v>
      </c>
      <c r="E123" s="184"/>
      <c r="F123" s="184"/>
      <c r="G123" s="184"/>
      <c r="H123" s="184"/>
      <c r="I123" s="184"/>
      <c r="J123" s="185">
        <f>J1430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1"/>
      <c r="C124" s="182"/>
      <c r="D124" s="183" t="s">
        <v>118</v>
      </c>
      <c r="E124" s="184"/>
      <c r="F124" s="184"/>
      <c r="G124" s="184"/>
      <c r="H124" s="184"/>
      <c r="I124" s="184"/>
      <c r="J124" s="185">
        <f>J1432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2" customFormat="1" ht="21.84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66"/>
      <c r="C126" s="67"/>
      <c r="D126" s="67"/>
      <c r="E126" s="67"/>
      <c r="F126" s="67"/>
      <c r="G126" s="67"/>
      <c r="H126" s="67"/>
      <c r="I126" s="67"/>
      <c r="J126" s="67"/>
      <c r="K126" s="67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30" s="2" customFormat="1" ht="6.96" customHeight="1">
      <c r="A130" s="38"/>
      <c r="B130" s="68"/>
      <c r="C130" s="69"/>
      <c r="D130" s="69"/>
      <c r="E130" s="69"/>
      <c r="F130" s="69"/>
      <c r="G130" s="69"/>
      <c r="H130" s="69"/>
      <c r="I130" s="69"/>
      <c r="J130" s="69"/>
      <c r="K130" s="69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4.96" customHeight="1">
      <c r="A131" s="38"/>
      <c r="B131" s="39"/>
      <c r="C131" s="23" t="s">
        <v>119</v>
      </c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16</v>
      </c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6.5" customHeight="1">
      <c r="A134" s="38"/>
      <c r="B134" s="39"/>
      <c r="C134" s="40"/>
      <c r="D134" s="40"/>
      <c r="E134" s="170" t="str">
        <f>E7</f>
        <v>Bělohorská</v>
      </c>
      <c r="F134" s="32"/>
      <c r="G134" s="32"/>
      <c r="H134" s="32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2" customHeight="1">
      <c r="A135" s="38"/>
      <c r="B135" s="39"/>
      <c r="C135" s="32" t="s">
        <v>84</v>
      </c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6.5" customHeight="1">
      <c r="A136" s="38"/>
      <c r="B136" s="39"/>
      <c r="C136" s="40"/>
      <c r="D136" s="40"/>
      <c r="E136" s="76" t="str">
        <f>E9</f>
        <v>01 - Bělohorská 1427/100, dveře č.13,3.NP</v>
      </c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2" t="s">
        <v>20</v>
      </c>
      <c r="D138" s="40"/>
      <c r="E138" s="40"/>
      <c r="F138" s="27" t="str">
        <f>F12</f>
        <v xml:space="preserve"> </v>
      </c>
      <c r="G138" s="40"/>
      <c r="H138" s="40"/>
      <c r="I138" s="32" t="s">
        <v>22</v>
      </c>
      <c r="J138" s="79" t="str">
        <f>IF(J12="","",J12)</f>
        <v>5. 10. 2023</v>
      </c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6.96" customHeight="1">
      <c r="A139" s="38"/>
      <c r="B139" s="39"/>
      <c r="C139" s="40"/>
      <c r="D139" s="40"/>
      <c r="E139" s="40"/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5.15" customHeight="1">
      <c r="A140" s="38"/>
      <c r="B140" s="39"/>
      <c r="C140" s="32" t="s">
        <v>24</v>
      </c>
      <c r="D140" s="40"/>
      <c r="E140" s="40"/>
      <c r="F140" s="27" t="str">
        <f>E15</f>
        <v xml:space="preserve"> </v>
      </c>
      <c r="G140" s="40"/>
      <c r="H140" s="40"/>
      <c r="I140" s="32" t="s">
        <v>29</v>
      </c>
      <c r="J140" s="36" t="str">
        <f>E21</f>
        <v xml:space="preserve"> </v>
      </c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5.15" customHeight="1">
      <c r="A141" s="38"/>
      <c r="B141" s="39"/>
      <c r="C141" s="32" t="s">
        <v>27</v>
      </c>
      <c r="D141" s="40"/>
      <c r="E141" s="40"/>
      <c r="F141" s="27" t="str">
        <f>IF(E18="","",E18)</f>
        <v>Vyplň údaj</v>
      </c>
      <c r="G141" s="40"/>
      <c r="H141" s="40"/>
      <c r="I141" s="32" t="s">
        <v>31</v>
      </c>
      <c r="J141" s="36" t="str">
        <f>E24</f>
        <v xml:space="preserve"> </v>
      </c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0.32" customHeight="1">
      <c r="A142" s="38"/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11" customFormat="1" ht="29.28" customHeight="1">
      <c r="A143" s="187"/>
      <c r="B143" s="188"/>
      <c r="C143" s="189" t="s">
        <v>120</v>
      </c>
      <c r="D143" s="190" t="s">
        <v>58</v>
      </c>
      <c r="E143" s="190" t="s">
        <v>54</v>
      </c>
      <c r="F143" s="190" t="s">
        <v>55</v>
      </c>
      <c r="G143" s="190" t="s">
        <v>121</v>
      </c>
      <c r="H143" s="190" t="s">
        <v>122</v>
      </c>
      <c r="I143" s="190" t="s">
        <v>123</v>
      </c>
      <c r="J143" s="191" t="s">
        <v>88</v>
      </c>
      <c r="K143" s="192" t="s">
        <v>124</v>
      </c>
      <c r="L143" s="193"/>
      <c r="M143" s="100" t="s">
        <v>1</v>
      </c>
      <c r="N143" s="101" t="s">
        <v>37</v>
      </c>
      <c r="O143" s="101" t="s">
        <v>125</v>
      </c>
      <c r="P143" s="101" t="s">
        <v>126</v>
      </c>
      <c r="Q143" s="101" t="s">
        <v>127</v>
      </c>
      <c r="R143" s="101" t="s">
        <v>128</v>
      </c>
      <c r="S143" s="101" t="s">
        <v>129</v>
      </c>
      <c r="T143" s="102" t="s">
        <v>130</v>
      </c>
      <c r="U143" s="187"/>
      <c r="V143" s="187"/>
      <c r="W143" s="187"/>
      <c r="X143" s="187"/>
      <c r="Y143" s="187"/>
      <c r="Z143" s="187"/>
      <c r="AA143" s="187"/>
      <c r="AB143" s="187"/>
      <c r="AC143" s="187"/>
      <c r="AD143" s="187"/>
      <c r="AE143" s="187"/>
    </row>
    <row r="144" s="2" customFormat="1" ht="22.8" customHeight="1">
      <c r="A144" s="38"/>
      <c r="B144" s="39"/>
      <c r="C144" s="107" t="s">
        <v>131</v>
      </c>
      <c r="D144" s="40"/>
      <c r="E144" s="40"/>
      <c r="F144" s="40"/>
      <c r="G144" s="40"/>
      <c r="H144" s="40"/>
      <c r="I144" s="40"/>
      <c r="J144" s="194">
        <f>BK144</f>
        <v>0</v>
      </c>
      <c r="K144" s="40"/>
      <c r="L144" s="44"/>
      <c r="M144" s="103"/>
      <c r="N144" s="195"/>
      <c r="O144" s="104"/>
      <c r="P144" s="196">
        <f>P145+P355+P1428+P1429</f>
        <v>0</v>
      </c>
      <c r="Q144" s="104"/>
      <c r="R144" s="196">
        <f>R145+R355+R1428+R1429</f>
        <v>4.4784387500000005</v>
      </c>
      <c r="S144" s="104"/>
      <c r="T144" s="197">
        <f>T145+T355+T1428+T1429</f>
        <v>4.21032194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72</v>
      </c>
      <c r="AU144" s="17" t="s">
        <v>90</v>
      </c>
      <c r="BK144" s="198">
        <f>BK145+BK355+BK1428+BK1429</f>
        <v>0</v>
      </c>
    </row>
    <row r="145" s="12" customFormat="1" ht="25.92" customHeight="1">
      <c r="A145" s="12"/>
      <c r="B145" s="199"/>
      <c r="C145" s="200"/>
      <c r="D145" s="201" t="s">
        <v>72</v>
      </c>
      <c r="E145" s="202" t="s">
        <v>132</v>
      </c>
      <c r="F145" s="202" t="s">
        <v>133</v>
      </c>
      <c r="G145" s="200"/>
      <c r="H145" s="200"/>
      <c r="I145" s="203"/>
      <c r="J145" s="204">
        <f>BK145</f>
        <v>0</v>
      </c>
      <c r="K145" s="200"/>
      <c r="L145" s="205"/>
      <c r="M145" s="206"/>
      <c r="N145" s="207"/>
      <c r="O145" s="207"/>
      <c r="P145" s="208">
        <f>P146+P152+P249+P344+P352</f>
        <v>0</v>
      </c>
      <c r="Q145" s="207"/>
      <c r="R145" s="208">
        <f>R146+R152+R249+R344+R352</f>
        <v>2.0695159300000001</v>
      </c>
      <c r="S145" s="207"/>
      <c r="T145" s="209">
        <f>T146+T152+T249+T344+T352</f>
        <v>2.7610669999999997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0" t="s">
        <v>81</v>
      </c>
      <c r="AT145" s="211" t="s">
        <v>72</v>
      </c>
      <c r="AU145" s="211" t="s">
        <v>73</v>
      </c>
      <c r="AY145" s="210" t="s">
        <v>134</v>
      </c>
      <c r="BK145" s="212">
        <f>BK146+BK152+BK249+BK344+BK352</f>
        <v>0</v>
      </c>
    </row>
    <row r="146" s="12" customFormat="1" ht="22.8" customHeight="1">
      <c r="A146" s="12"/>
      <c r="B146" s="199"/>
      <c r="C146" s="200"/>
      <c r="D146" s="201" t="s">
        <v>72</v>
      </c>
      <c r="E146" s="213" t="s">
        <v>135</v>
      </c>
      <c r="F146" s="213" t="s">
        <v>136</v>
      </c>
      <c r="G146" s="200"/>
      <c r="H146" s="200"/>
      <c r="I146" s="203"/>
      <c r="J146" s="214">
        <f>BK146</f>
        <v>0</v>
      </c>
      <c r="K146" s="200"/>
      <c r="L146" s="205"/>
      <c r="M146" s="206"/>
      <c r="N146" s="207"/>
      <c r="O146" s="207"/>
      <c r="P146" s="208">
        <f>SUM(P147:P151)</f>
        <v>0</v>
      </c>
      <c r="Q146" s="207"/>
      <c r="R146" s="208">
        <f>SUM(R147:R151)</f>
        <v>0.14998</v>
      </c>
      <c r="S146" s="207"/>
      <c r="T146" s="209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0" t="s">
        <v>81</v>
      </c>
      <c r="AT146" s="211" t="s">
        <v>72</v>
      </c>
      <c r="AU146" s="211" t="s">
        <v>81</v>
      </c>
      <c r="AY146" s="210" t="s">
        <v>134</v>
      </c>
      <c r="BK146" s="212">
        <f>SUM(BK147:BK151)</f>
        <v>0</v>
      </c>
    </row>
    <row r="147" s="2" customFormat="1" ht="24.15" customHeight="1">
      <c r="A147" s="38"/>
      <c r="B147" s="39"/>
      <c r="C147" s="215" t="s">
        <v>137</v>
      </c>
      <c r="D147" s="215" t="s">
        <v>138</v>
      </c>
      <c r="E147" s="216" t="s">
        <v>139</v>
      </c>
      <c r="F147" s="217" t="s">
        <v>140</v>
      </c>
      <c r="G147" s="218" t="s">
        <v>141</v>
      </c>
      <c r="H147" s="219">
        <v>10</v>
      </c>
      <c r="I147" s="220"/>
      <c r="J147" s="221">
        <f>ROUND(I147*H147,2)</f>
        <v>0</v>
      </c>
      <c r="K147" s="222"/>
      <c r="L147" s="44"/>
      <c r="M147" s="223" t="s">
        <v>1</v>
      </c>
      <c r="N147" s="224" t="s">
        <v>39</v>
      </c>
      <c r="O147" s="91"/>
      <c r="P147" s="225">
        <f>O147*H147</f>
        <v>0</v>
      </c>
      <c r="Q147" s="225">
        <v>0.0056499999999999996</v>
      </c>
      <c r="R147" s="225">
        <f>Q147*H147</f>
        <v>0.056499999999999995</v>
      </c>
      <c r="S147" s="225">
        <v>0</v>
      </c>
      <c r="T147" s="22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7" t="s">
        <v>142</v>
      </c>
      <c r="AT147" s="227" t="s">
        <v>138</v>
      </c>
      <c r="AU147" s="227" t="s">
        <v>143</v>
      </c>
      <c r="AY147" s="17" t="s">
        <v>134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7" t="s">
        <v>143</v>
      </c>
      <c r="BK147" s="228">
        <f>ROUND(I147*H147,2)</f>
        <v>0</v>
      </c>
      <c r="BL147" s="17" t="s">
        <v>142</v>
      </c>
      <c r="BM147" s="227" t="s">
        <v>144</v>
      </c>
    </row>
    <row r="148" s="13" customFormat="1">
      <c r="A148" s="13"/>
      <c r="B148" s="229"/>
      <c r="C148" s="230"/>
      <c r="D148" s="231" t="s">
        <v>145</v>
      </c>
      <c r="E148" s="232" t="s">
        <v>1</v>
      </c>
      <c r="F148" s="233" t="s">
        <v>146</v>
      </c>
      <c r="G148" s="230"/>
      <c r="H148" s="232" t="s">
        <v>1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145</v>
      </c>
      <c r="AU148" s="239" t="s">
        <v>143</v>
      </c>
      <c r="AV148" s="13" t="s">
        <v>81</v>
      </c>
      <c r="AW148" s="13" t="s">
        <v>30</v>
      </c>
      <c r="AX148" s="13" t="s">
        <v>73</v>
      </c>
      <c r="AY148" s="239" t="s">
        <v>134</v>
      </c>
    </row>
    <row r="149" s="14" customFormat="1">
      <c r="A149" s="14"/>
      <c r="B149" s="240"/>
      <c r="C149" s="241"/>
      <c r="D149" s="231" t="s">
        <v>145</v>
      </c>
      <c r="E149" s="242" t="s">
        <v>1</v>
      </c>
      <c r="F149" s="243" t="s">
        <v>147</v>
      </c>
      <c r="G149" s="241"/>
      <c r="H149" s="244">
        <v>10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0" t="s">
        <v>145</v>
      </c>
      <c r="AU149" s="250" t="s">
        <v>143</v>
      </c>
      <c r="AV149" s="14" t="s">
        <v>143</v>
      </c>
      <c r="AW149" s="14" t="s">
        <v>30</v>
      </c>
      <c r="AX149" s="14" t="s">
        <v>81</v>
      </c>
      <c r="AY149" s="250" t="s">
        <v>134</v>
      </c>
    </row>
    <row r="150" s="2" customFormat="1" ht="24.15" customHeight="1">
      <c r="A150" s="38"/>
      <c r="B150" s="39"/>
      <c r="C150" s="215" t="s">
        <v>148</v>
      </c>
      <c r="D150" s="215" t="s">
        <v>138</v>
      </c>
      <c r="E150" s="216" t="s">
        <v>149</v>
      </c>
      <c r="F150" s="217" t="s">
        <v>150</v>
      </c>
      <c r="G150" s="218" t="s">
        <v>151</v>
      </c>
      <c r="H150" s="219">
        <v>1.5</v>
      </c>
      <c r="I150" s="220"/>
      <c r="J150" s="221">
        <f>ROUND(I150*H150,2)</f>
        <v>0</v>
      </c>
      <c r="K150" s="222"/>
      <c r="L150" s="44"/>
      <c r="M150" s="223" t="s">
        <v>1</v>
      </c>
      <c r="N150" s="224" t="s">
        <v>39</v>
      </c>
      <c r="O150" s="91"/>
      <c r="P150" s="225">
        <f>O150*H150</f>
        <v>0</v>
      </c>
      <c r="Q150" s="225">
        <v>0.06232</v>
      </c>
      <c r="R150" s="225">
        <f>Q150*H150</f>
        <v>0.093480000000000008</v>
      </c>
      <c r="S150" s="225">
        <v>0</v>
      </c>
      <c r="T150" s="22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7" t="s">
        <v>142</v>
      </c>
      <c r="AT150" s="227" t="s">
        <v>138</v>
      </c>
      <c r="AU150" s="227" t="s">
        <v>143</v>
      </c>
      <c r="AY150" s="17" t="s">
        <v>134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143</v>
      </c>
      <c r="BK150" s="228">
        <f>ROUND(I150*H150,2)</f>
        <v>0</v>
      </c>
      <c r="BL150" s="17" t="s">
        <v>142</v>
      </c>
      <c r="BM150" s="227" t="s">
        <v>152</v>
      </c>
    </row>
    <row r="151" s="14" customFormat="1">
      <c r="A151" s="14"/>
      <c r="B151" s="240"/>
      <c r="C151" s="241"/>
      <c r="D151" s="231" t="s">
        <v>145</v>
      </c>
      <c r="E151" s="242" t="s">
        <v>1</v>
      </c>
      <c r="F151" s="243" t="s">
        <v>153</v>
      </c>
      <c r="G151" s="241"/>
      <c r="H151" s="244">
        <v>1.5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0" t="s">
        <v>145</v>
      </c>
      <c r="AU151" s="250" t="s">
        <v>143</v>
      </c>
      <c r="AV151" s="14" t="s">
        <v>143</v>
      </c>
      <c r="AW151" s="14" t="s">
        <v>30</v>
      </c>
      <c r="AX151" s="14" t="s">
        <v>81</v>
      </c>
      <c r="AY151" s="250" t="s">
        <v>134</v>
      </c>
    </row>
    <row r="152" s="12" customFormat="1" ht="22.8" customHeight="1">
      <c r="A152" s="12"/>
      <c r="B152" s="199"/>
      <c r="C152" s="200"/>
      <c r="D152" s="201" t="s">
        <v>72</v>
      </c>
      <c r="E152" s="213" t="s">
        <v>154</v>
      </c>
      <c r="F152" s="213" t="s">
        <v>155</v>
      </c>
      <c r="G152" s="200"/>
      <c r="H152" s="200"/>
      <c r="I152" s="203"/>
      <c r="J152" s="214">
        <f>BK152</f>
        <v>0</v>
      </c>
      <c r="K152" s="200"/>
      <c r="L152" s="205"/>
      <c r="M152" s="206"/>
      <c r="N152" s="207"/>
      <c r="O152" s="207"/>
      <c r="P152" s="208">
        <f>SUM(P153:P248)</f>
        <v>0</v>
      </c>
      <c r="Q152" s="207"/>
      <c r="R152" s="208">
        <f>SUM(R153:R248)</f>
        <v>1.9139672400000003</v>
      </c>
      <c r="S152" s="207"/>
      <c r="T152" s="209">
        <f>SUM(T153:T248)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0" t="s">
        <v>81</v>
      </c>
      <c r="AT152" s="211" t="s">
        <v>72</v>
      </c>
      <c r="AU152" s="211" t="s">
        <v>81</v>
      </c>
      <c r="AY152" s="210" t="s">
        <v>134</v>
      </c>
      <c r="BK152" s="212">
        <f>SUM(BK153:BK248)</f>
        <v>0</v>
      </c>
    </row>
    <row r="153" s="2" customFormat="1" ht="24.15" customHeight="1">
      <c r="A153" s="38"/>
      <c r="B153" s="39"/>
      <c r="C153" s="215" t="s">
        <v>156</v>
      </c>
      <c r="D153" s="215" t="s">
        <v>138</v>
      </c>
      <c r="E153" s="216" t="s">
        <v>157</v>
      </c>
      <c r="F153" s="217" t="s">
        <v>158</v>
      </c>
      <c r="G153" s="218" t="s">
        <v>151</v>
      </c>
      <c r="H153" s="219">
        <v>32.756999999999998</v>
      </c>
      <c r="I153" s="220"/>
      <c r="J153" s="221">
        <f>ROUND(I153*H153,2)</f>
        <v>0</v>
      </c>
      <c r="K153" s="222"/>
      <c r="L153" s="44"/>
      <c r="M153" s="223" t="s">
        <v>1</v>
      </c>
      <c r="N153" s="224" t="s">
        <v>39</v>
      </c>
      <c r="O153" s="91"/>
      <c r="P153" s="225">
        <f>O153*H153</f>
        <v>0</v>
      </c>
      <c r="Q153" s="225">
        <v>0.00025999999999999998</v>
      </c>
      <c r="R153" s="225">
        <f>Q153*H153</f>
        <v>0.0085168199999999979</v>
      </c>
      <c r="S153" s="225">
        <v>0</v>
      </c>
      <c r="T153" s="22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142</v>
      </c>
      <c r="AT153" s="227" t="s">
        <v>138</v>
      </c>
      <c r="AU153" s="227" t="s">
        <v>143</v>
      </c>
      <c r="AY153" s="17" t="s">
        <v>134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143</v>
      </c>
      <c r="BK153" s="228">
        <f>ROUND(I153*H153,2)</f>
        <v>0</v>
      </c>
      <c r="BL153" s="17" t="s">
        <v>142</v>
      </c>
      <c r="BM153" s="227" t="s">
        <v>159</v>
      </c>
    </row>
    <row r="154" s="13" customFormat="1">
      <c r="A154" s="13"/>
      <c r="B154" s="229"/>
      <c r="C154" s="230"/>
      <c r="D154" s="231" t="s">
        <v>145</v>
      </c>
      <c r="E154" s="232" t="s">
        <v>1</v>
      </c>
      <c r="F154" s="233" t="s">
        <v>160</v>
      </c>
      <c r="G154" s="230"/>
      <c r="H154" s="232" t="s">
        <v>1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9" t="s">
        <v>145</v>
      </c>
      <c r="AU154" s="239" t="s">
        <v>143</v>
      </c>
      <c r="AV154" s="13" t="s">
        <v>81</v>
      </c>
      <c r="AW154" s="13" t="s">
        <v>30</v>
      </c>
      <c r="AX154" s="13" t="s">
        <v>73</v>
      </c>
      <c r="AY154" s="239" t="s">
        <v>134</v>
      </c>
    </row>
    <row r="155" s="14" customFormat="1">
      <c r="A155" s="14"/>
      <c r="B155" s="240"/>
      <c r="C155" s="241"/>
      <c r="D155" s="231" t="s">
        <v>145</v>
      </c>
      <c r="E155" s="242" t="s">
        <v>1</v>
      </c>
      <c r="F155" s="243" t="s">
        <v>161</v>
      </c>
      <c r="G155" s="241"/>
      <c r="H155" s="244">
        <v>6.8529999999999998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0" t="s">
        <v>145</v>
      </c>
      <c r="AU155" s="250" t="s">
        <v>143</v>
      </c>
      <c r="AV155" s="14" t="s">
        <v>143</v>
      </c>
      <c r="AW155" s="14" t="s">
        <v>30</v>
      </c>
      <c r="AX155" s="14" t="s">
        <v>73</v>
      </c>
      <c r="AY155" s="250" t="s">
        <v>134</v>
      </c>
    </row>
    <row r="156" s="13" customFormat="1">
      <c r="A156" s="13"/>
      <c r="B156" s="229"/>
      <c r="C156" s="230"/>
      <c r="D156" s="231" t="s">
        <v>145</v>
      </c>
      <c r="E156" s="232" t="s">
        <v>1</v>
      </c>
      <c r="F156" s="233" t="s">
        <v>162</v>
      </c>
      <c r="G156" s="230"/>
      <c r="H156" s="232" t="s">
        <v>1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145</v>
      </c>
      <c r="AU156" s="239" t="s">
        <v>143</v>
      </c>
      <c r="AV156" s="13" t="s">
        <v>81</v>
      </c>
      <c r="AW156" s="13" t="s">
        <v>30</v>
      </c>
      <c r="AX156" s="13" t="s">
        <v>73</v>
      </c>
      <c r="AY156" s="239" t="s">
        <v>134</v>
      </c>
    </row>
    <row r="157" s="14" customFormat="1">
      <c r="A157" s="14"/>
      <c r="B157" s="240"/>
      <c r="C157" s="241"/>
      <c r="D157" s="231" t="s">
        <v>145</v>
      </c>
      <c r="E157" s="242" t="s">
        <v>1</v>
      </c>
      <c r="F157" s="243" t="s">
        <v>163</v>
      </c>
      <c r="G157" s="241"/>
      <c r="H157" s="244">
        <v>0.58799999999999997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145</v>
      </c>
      <c r="AU157" s="250" t="s">
        <v>143</v>
      </c>
      <c r="AV157" s="14" t="s">
        <v>143</v>
      </c>
      <c r="AW157" s="14" t="s">
        <v>30</v>
      </c>
      <c r="AX157" s="14" t="s">
        <v>73</v>
      </c>
      <c r="AY157" s="250" t="s">
        <v>134</v>
      </c>
    </row>
    <row r="158" s="13" customFormat="1">
      <c r="A158" s="13"/>
      <c r="B158" s="229"/>
      <c r="C158" s="230"/>
      <c r="D158" s="231" t="s">
        <v>145</v>
      </c>
      <c r="E158" s="232" t="s">
        <v>1</v>
      </c>
      <c r="F158" s="233" t="s">
        <v>164</v>
      </c>
      <c r="G158" s="230"/>
      <c r="H158" s="232" t="s">
        <v>1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145</v>
      </c>
      <c r="AU158" s="239" t="s">
        <v>143</v>
      </c>
      <c r="AV158" s="13" t="s">
        <v>81</v>
      </c>
      <c r="AW158" s="13" t="s">
        <v>30</v>
      </c>
      <c r="AX158" s="13" t="s">
        <v>73</v>
      </c>
      <c r="AY158" s="239" t="s">
        <v>134</v>
      </c>
    </row>
    <row r="159" s="14" customFormat="1">
      <c r="A159" s="14"/>
      <c r="B159" s="240"/>
      <c r="C159" s="241"/>
      <c r="D159" s="231" t="s">
        <v>145</v>
      </c>
      <c r="E159" s="242" t="s">
        <v>1</v>
      </c>
      <c r="F159" s="243" t="s">
        <v>165</v>
      </c>
      <c r="G159" s="241"/>
      <c r="H159" s="244">
        <v>3.5960000000000001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145</v>
      </c>
      <c r="AU159" s="250" t="s">
        <v>143</v>
      </c>
      <c r="AV159" s="14" t="s">
        <v>143</v>
      </c>
      <c r="AW159" s="14" t="s">
        <v>30</v>
      </c>
      <c r="AX159" s="14" t="s">
        <v>73</v>
      </c>
      <c r="AY159" s="250" t="s">
        <v>134</v>
      </c>
    </row>
    <row r="160" s="13" customFormat="1">
      <c r="A160" s="13"/>
      <c r="B160" s="229"/>
      <c r="C160" s="230"/>
      <c r="D160" s="231" t="s">
        <v>145</v>
      </c>
      <c r="E160" s="232" t="s">
        <v>1</v>
      </c>
      <c r="F160" s="233" t="s">
        <v>166</v>
      </c>
      <c r="G160" s="230"/>
      <c r="H160" s="232" t="s">
        <v>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145</v>
      </c>
      <c r="AU160" s="239" t="s">
        <v>143</v>
      </c>
      <c r="AV160" s="13" t="s">
        <v>81</v>
      </c>
      <c r="AW160" s="13" t="s">
        <v>30</v>
      </c>
      <c r="AX160" s="13" t="s">
        <v>73</v>
      </c>
      <c r="AY160" s="239" t="s">
        <v>134</v>
      </c>
    </row>
    <row r="161" s="14" customFormat="1">
      <c r="A161" s="14"/>
      <c r="B161" s="240"/>
      <c r="C161" s="241"/>
      <c r="D161" s="231" t="s">
        <v>145</v>
      </c>
      <c r="E161" s="242" t="s">
        <v>1</v>
      </c>
      <c r="F161" s="243" t="s">
        <v>167</v>
      </c>
      <c r="G161" s="241"/>
      <c r="H161" s="244">
        <v>21.719999999999999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145</v>
      </c>
      <c r="AU161" s="250" t="s">
        <v>143</v>
      </c>
      <c r="AV161" s="14" t="s">
        <v>143</v>
      </c>
      <c r="AW161" s="14" t="s">
        <v>30</v>
      </c>
      <c r="AX161" s="14" t="s">
        <v>73</v>
      </c>
      <c r="AY161" s="250" t="s">
        <v>134</v>
      </c>
    </row>
    <row r="162" s="15" customFormat="1">
      <c r="A162" s="15"/>
      <c r="B162" s="251"/>
      <c r="C162" s="252"/>
      <c r="D162" s="231" t="s">
        <v>145</v>
      </c>
      <c r="E162" s="253" t="s">
        <v>1</v>
      </c>
      <c r="F162" s="254" t="s">
        <v>168</v>
      </c>
      <c r="G162" s="252"/>
      <c r="H162" s="255">
        <v>32.756999999999998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1" t="s">
        <v>145</v>
      </c>
      <c r="AU162" s="261" t="s">
        <v>143</v>
      </c>
      <c r="AV162" s="15" t="s">
        <v>142</v>
      </c>
      <c r="AW162" s="15" t="s">
        <v>30</v>
      </c>
      <c r="AX162" s="15" t="s">
        <v>81</v>
      </c>
      <c r="AY162" s="261" t="s">
        <v>134</v>
      </c>
    </row>
    <row r="163" s="2" customFormat="1" ht="24.15" customHeight="1">
      <c r="A163" s="38"/>
      <c r="B163" s="39"/>
      <c r="C163" s="215" t="s">
        <v>8</v>
      </c>
      <c r="D163" s="215" t="s">
        <v>138</v>
      </c>
      <c r="E163" s="216" t="s">
        <v>169</v>
      </c>
      <c r="F163" s="217" t="s">
        <v>170</v>
      </c>
      <c r="G163" s="218" t="s">
        <v>151</v>
      </c>
      <c r="H163" s="219">
        <v>32.756999999999998</v>
      </c>
      <c r="I163" s="220"/>
      <c r="J163" s="221">
        <f>ROUND(I163*H163,2)</f>
        <v>0</v>
      </c>
      <c r="K163" s="222"/>
      <c r="L163" s="44"/>
      <c r="M163" s="223" t="s">
        <v>1</v>
      </c>
      <c r="N163" s="224" t="s">
        <v>39</v>
      </c>
      <c r="O163" s="91"/>
      <c r="P163" s="225">
        <f>O163*H163</f>
        <v>0</v>
      </c>
      <c r="Q163" s="225">
        <v>0.0040000000000000001</v>
      </c>
      <c r="R163" s="225">
        <f>Q163*H163</f>
        <v>0.13102800000000001</v>
      </c>
      <c r="S163" s="225">
        <v>0</v>
      </c>
      <c r="T163" s="22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7" t="s">
        <v>142</v>
      </c>
      <c r="AT163" s="227" t="s">
        <v>138</v>
      </c>
      <c r="AU163" s="227" t="s">
        <v>143</v>
      </c>
      <c r="AY163" s="17" t="s">
        <v>134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7" t="s">
        <v>143</v>
      </c>
      <c r="BK163" s="228">
        <f>ROUND(I163*H163,2)</f>
        <v>0</v>
      </c>
      <c r="BL163" s="17" t="s">
        <v>142</v>
      </c>
      <c r="BM163" s="227" t="s">
        <v>171</v>
      </c>
    </row>
    <row r="164" s="13" customFormat="1">
      <c r="A164" s="13"/>
      <c r="B164" s="229"/>
      <c r="C164" s="230"/>
      <c r="D164" s="231" t="s">
        <v>145</v>
      </c>
      <c r="E164" s="232" t="s">
        <v>1</v>
      </c>
      <c r="F164" s="233" t="s">
        <v>160</v>
      </c>
      <c r="G164" s="230"/>
      <c r="H164" s="232" t="s">
        <v>1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145</v>
      </c>
      <c r="AU164" s="239" t="s">
        <v>143</v>
      </c>
      <c r="AV164" s="13" t="s">
        <v>81</v>
      </c>
      <c r="AW164" s="13" t="s">
        <v>30</v>
      </c>
      <c r="AX164" s="13" t="s">
        <v>73</v>
      </c>
      <c r="AY164" s="239" t="s">
        <v>134</v>
      </c>
    </row>
    <row r="165" s="14" customFormat="1">
      <c r="A165" s="14"/>
      <c r="B165" s="240"/>
      <c r="C165" s="241"/>
      <c r="D165" s="231" t="s">
        <v>145</v>
      </c>
      <c r="E165" s="242" t="s">
        <v>1</v>
      </c>
      <c r="F165" s="243" t="s">
        <v>161</v>
      </c>
      <c r="G165" s="241"/>
      <c r="H165" s="244">
        <v>6.8529999999999998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0" t="s">
        <v>145</v>
      </c>
      <c r="AU165" s="250" t="s">
        <v>143</v>
      </c>
      <c r="AV165" s="14" t="s">
        <v>143</v>
      </c>
      <c r="AW165" s="14" t="s">
        <v>30</v>
      </c>
      <c r="AX165" s="14" t="s">
        <v>73</v>
      </c>
      <c r="AY165" s="250" t="s">
        <v>134</v>
      </c>
    </row>
    <row r="166" s="13" customFormat="1">
      <c r="A166" s="13"/>
      <c r="B166" s="229"/>
      <c r="C166" s="230"/>
      <c r="D166" s="231" t="s">
        <v>145</v>
      </c>
      <c r="E166" s="232" t="s">
        <v>1</v>
      </c>
      <c r="F166" s="233" t="s">
        <v>162</v>
      </c>
      <c r="G166" s="230"/>
      <c r="H166" s="232" t="s">
        <v>1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145</v>
      </c>
      <c r="AU166" s="239" t="s">
        <v>143</v>
      </c>
      <c r="AV166" s="13" t="s">
        <v>81</v>
      </c>
      <c r="AW166" s="13" t="s">
        <v>30</v>
      </c>
      <c r="AX166" s="13" t="s">
        <v>73</v>
      </c>
      <c r="AY166" s="239" t="s">
        <v>134</v>
      </c>
    </row>
    <row r="167" s="14" customFormat="1">
      <c r="A167" s="14"/>
      <c r="B167" s="240"/>
      <c r="C167" s="241"/>
      <c r="D167" s="231" t="s">
        <v>145</v>
      </c>
      <c r="E167" s="242" t="s">
        <v>1</v>
      </c>
      <c r="F167" s="243" t="s">
        <v>163</v>
      </c>
      <c r="G167" s="241"/>
      <c r="H167" s="244">
        <v>0.58799999999999997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0" t="s">
        <v>145</v>
      </c>
      <c r="AU167" s="250" t="s">
        <v>143</v>
      </c>
      <c r="AV167" s="14" t="s">
        <v>143</v>
      </c>
      <c r="AW167" s="14" t="s">
        <v>30</v>
      </c>
      <c r="AX167" s="14" t="s">
        <v>73</v>
      </c>
      <c r="AY167" s="250" t="s">
        <v>134</v>
      </c>
    </row>
    <row r="168" s="13" customFormat="1">
      <c r="A168" s="13"/>
      <c r="B168" s="229"/>
      <c r="C168" s="230"/>
      <c r="D168" s="231" t="s">
        <v>145</v>
      </c>
      <c r="E168" s="232" t="s">
        <v>1</v>
      </c>
      <c r="F168" s="233" t="s">
        <v>164</v>
      </c>
      <c r="G168" s="230"/>
      <c r="H168" s="232" t="s">
        <v>1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145</v>
      </c>
      <c r="AU168" s="239" t="s">
        <v>143</v>
      </c>
      <c r="AV168" s="13" t="s">
        <v>81</v>
      </c>
      <c r="AW168" s="13" t="s">
        <v>30</v>
      </c>
      <c r="AX168" s="13" t="s">
        <v>73</v>
      </c>
      <c r="AY168" s="239" t="s">
        <v>134</v>
      </c>
    </row>
    <row r="169" s="14" customFormat="1">
      <c r="A169" s="14"/>
      <c r="B169" s="240"/>
      <c r="C169" s="241"/>
      <c r="D169" s="231" t="s">
        <v>145</v>
      </c>
      <c r="E169" s="242" t="s">
        <v>1</v>
      </c>
      <c r="F169" s="243" t="s">
        <v>165</v>
      </c>
      <c r="G169" s="241"/>
      <c r="H169" s="244">
        <v>3.5960000000000001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145</v>
      </c>
      <c r="AU169" s="250" t="s">
        <v>143</v>
      </c>
      <c r="AV169" s="14" t="s">
        <v>143</v>
      </c>
      <c r="AW169" s="14" t="s">
        <v>30</v>
      </c>
      <c r="AX169" s="14" t="s">
        <v>73</v>
      </c>
      <c r="AY169" s="250" t="s">
        <v>134</v>
      </c>
    </row>
    <row r="170" s="13" customFormat="1">
      <c r="A170" s="13"/>
      <c r="B170" s="229"/>
      <c r="C170" s="230"/>
      <c r="D170" s="231" t="s">
        <v>145</v>
      </c>
      <c r="E170" s="232" t="s">
        <v>1</v>
      </c>
      <c r="F170" s="233" t="s">
        <v>166</v>
      </c>
      <c r="G170" s="230"/>
      <c r="H170" s="232" t="s">
        <v>1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145</v>
      </c>
      <c r="AU170" s="239" t="s">
        <v>143</v>
      </c>
      <c r="AV170" s="13" t="s">
        <v>81</v>
      </c>
      <c r="AW170" s="13" t="s">
        <v>30</v>
      </c>
      <c r="AX170" s="13" t="s">
        <v>73</v>
      </c>
      <c r="AY170" s="239" t="s">
        <v>134</v>
      </c>
    </row>
    <row r="171" s="14" customFormat="1">
      <c r="A171" s="14"/>
      <c r="B171" s="240"/>
      <c r="C171" s="241"/>
      <c r="D171" s="231" t="s">
        <v>145</v>
      </c>
      <c r="E171" s="242" t="s">
        <v>1</v>
      </c>
      <c r="F171" s="243" t="s">
        <v>167</v>
      </c>
      <c r="G171" s="241"/>
      <c r="H171" s="244">
        <v>21.719999999999999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145</v>
      </c>
      <c r="AU171" s="250" t="s">
        <v>143</v>
      </c>
      <c r="AV171" s="14" t="s">
        <v>143</v>
      </c>
      <c r="AW171" s="14" t="s">
        <v>30</v>
      </c>
      <c r="AX171" s="14" t="s">
        <v>73</v>
      </c>
      <c r="AY171" s="250" t="s">
        <v>134</v>
      </c>
    </row>
    <row r="172" s="15" customFormat="1">
      <c r="A172" s="15"/>
      <c r="B172" s="251"/>
      <c r="C172" s="252"/>
      <c r="D172" s="231" t="s">
        <v>145</v>
      </c>
      <c r="E172" s="253" t="s">
        <v>1</v>
      </c>
      <c r="F172" s="254" t="s">
        <v>168</v>
      </c>
      <c r="G172" s="252"/>
      <c r="H172" s="255">
        <v>32.756999999999998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1" t="s">
        <v>145</v>
      </c>
      <c r="AU172" s="261" t="s">
        <v>143</v>
      </c>
      <c r="AV172" s="15" t="s">
        <v>142</v>
      </c>
      <c r="AW172" s="15" t="s">
        <v>30</v>
      </c>
      <c r="AX172" s="15" t="s">
        <v>81</v>
      </c>
      <c r="AY172" s="261" t="s">
        <v>134</v>
      </c>
    </row>
    <row r="173" s="2" customFormat="1" ht="21.75" customHeight="1">
      <c r="A173" s="38"/>
      <c r="B173" s="39"/>
      <c r="C173" s="215" t="s">
        <v>172</v>
      </c>
      <c r="D173" s="215" t="s">
        <v>138</v>
      </c>
      <c r="E173" s="216" t="s">
        <v>173</v>
      </c>
      <c r="F173" s="217" t="s">
        <v>174</v>
      </c>
      <c r="G173" s="218" t="s">
        <v>151</v>
      </c>
      <c r="H173" s="219">
        <v>0.80000000000000004</v>
      </c>
      <c r="I173" s="220"/>
      <c r="J173" s="221">
        <f>ROUND(I173*H173,2)</f>
        <v>0</v>
      </c>
      <c r="K173" s="222"/>
      <c r="L173" s="44"/>
      <c r="M173" s="223" t="s">
        <v>1</v>
      </c>
      <c r="N173" s="224" t="s">
        <v>39</v>
      </c>
      <c r="O173" s="91"/>
      <c r="P173" s="225">
        <f>O173*H173</f>
        <v>0</v>
      </c>
      <c r="Q173" s="225">
        <v>0.0373</v>
      </c>
      <c r="R173" s="225">
        <f>Q173*H173</f>
        <v>0.029840000000000002</v>
      </c>
      <c r="S173" s="225">
        <v>0</v>
      </c>
      <c r="T173" s="22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7" t="s">
        <v>142</v>
      </c>
      <c r="AT173" s="227" t="s">
        <v>138</v>
      </c>
      <c r="AU173" s="227" t="s">
        <v>143</v>
      </c>
      <c r="AY173" s="17" t="s">
        <v>134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7" t="s">
        <v>143</v>
      </c>
      <c r="BK173" s="228">
        <f>ROUND(I173*H173,2)</f>
        <v>0</v>
      </c>
      <c r="BL173" s="17" t="s">
        <v>142</v>
      </c>
      <c r="BM173" s="227" t="s">
        <v>175</v>
      </c>
    </row>
    <row r="174" s="14" customFormat="1">
      <c r="A174" s="14"/>
      <c r="B174" s="240"/>
      <c r="C174" s="241"/>
      <c r="D174" s="231" t="s">
        <v>145</v>
      </c>
      <c r="E174" s="242" t="s">
        <v>1</v>
      </c>
      <c r="F174" s="243" t="s">
        <v>176</v>
      </c>
      <c r="G174" s="241"/>
      <c r="H174" s="244">
        <v>0.80000000000000004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0" t="s">
        <v>145</v>
      </c>
      <c r="AU174" s="250" t="s">
        <v>143</v>
      </c>
      <c r="AV174" s="14" t="s">
        <v>143</v>
      </c>
      <c r="AW174" s="14" t="s">
        <v>30</v>
      </c>
      <c r="AX174" s="14" t="s">
        <v>81</v>
      </c>
      <c r="AY174" s="250" t="s">
        <v>134</v>
      </c>
    </row>
    <row r="175" s="2" customFormat="1" ht="16.5" customHeight="1">
      <c r="A175" s="38"/>
      <c r="B175" s="39"/>
      <c r="C175" s="215" t="s">
        <v>177</v>
      </c>
      <c r="D175" s="215" t="s">
        <v>138</v>
      </c>
      <c r="E175" s="216" t="s">
        <v>178</v>
      </c>
      <c r="F175" s="217" t="s">
        <v>179</v>
      </c>
      <c r="G175" s="218" t="s">
        <v>151</v>
      </c>
      <c r="H175" s="219">
        <v>17.399000000000001</v>
      </c>
      <c r="I175" s="220"/>
      <c r="J175" s="221">
        <f>ROUND(I175*H175,2)</f>
        <v>0</v>
      </c>
      <c r="K175" s="222"/>
      <c r="L175" s="44"/>
      <c r="M175" s="223" t="s">
        <v>1</v>
      </c>
      <c r="N175" s="224" t="s">
        <v>39</v>
      </c>
      <c r="O175" s="91"/>
      <c r="P175" s="225">
        <f>O175*H175</f>
        <v>0</v>
      </c>
      <c r="Q175" s="225">
        <v>0.0064999999999999997</v>
      </c>
      <c r="R175" s="225">
        <f>Q175*H175</f>
        <v>0.1130935</v>
      </c>
      <c r="S175" s="225">
        <v>0</v>
      </c>
      <c r="T175" s="22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7" t="s">
        <v>142</v>
      </c>
      <c r="AT175" s="227" t="s">
        <v>138</v>
      </c>
      <c r="AU175" s="227" t="s">
        <v>143</v>
      </c>
      <c r="AY175" s="17" t="s">
        <v>134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7" t="s">
        <v>143</v>
      </c>
      <c r="BK175" s="228">
        <f>ROUND(I175*H175,2)</f>
        <v>0</v>
      </c>
      <c r="BL175" s="17" t="s">
        <v>142</v>
      </c>
      <c r="BM175" s="227" t="s">
        <v>180</v>
      </c>
    </row>
    <row r="176" s="13" customFormat="1">
      <c r="A176" s="13"/>
      <c r="B176" s="229"/>
      <c r="C176" s="230"/>
      <c r="D176" s="231" t="s">
        <v>145</v>
      </c>
      <c r="E176" s="232" t="s">
        <v>1</v>
      </c>
      <c r="F176" s="233" t="s">
        <v>181</v>
      </c>
      <c r="G176" s="230"/>
      <c r="H176" s="232" t="s">
        <v>1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145</v>
      </c>
      <c r="AU176" s="239" t="s">
        <v>143</v>
      </c>
      <c r="AV176" s="13" t="s">
        <v>81</v>
      </c>
      <c r="AW176" s="13" t="s">
        <v>30</v>
      </c>
      <c r="AX176" s="13" t="s">
        <v>73</v>
      </c>
      <c r="AY176" s="239" t="s">
        <v>134</v>
      </c>
    </row>
    <row r="177" s="14" customFormat="1">
      <c r="A177" s="14"/>
      <c r="B177" s="240"/>
      <c r="C177" s="241"/>
      <c r="D177" s="231" t="s">
        <v>145</v>
      </c>
      <c r="E177" s="242" t="s">
        <v>1</v>
      </c>
      <c r="F177" s="243" t="s">
        <v>182</v>
      </c>
      <c r="G177" s="241"/>
      <c r="H177" s="244">
        <v>15.523999999999999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145</v>
      </c>
      <c r="AU177" s="250" t="s">
        <v>143</v>
      </c>
      <c r="AV177" s="14" t="s">
        <v>143</v>
      </c>
      <c r="AW177" s="14" t="s">
        <v>30</v>
      </c>
      <c r="AX177" s="14" t="s">
        <v>73</v>
      </c>
      <c r="AY177" s="250" t="s">
        <v>134</v>
      </c>
    </row>
    <row r="178" s="13" customFormat="1">
      <c r="A178" s="13"/>
      <c r="B178" s="229"/>
      <c r="C178" s="230"/>
      <c r="D178" s="231" t="s">
        <v>145</v>
      </c>
      <c r="E178" s="232" t="s">
        <v>1</v>
      </c>
      <c r="F178" s="233" t="s">
        <v>183</v>
      </c>
      <c r="G178" s="230"/>
      <c r="H178" s="232" t="s">
        <v>1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145</v>
      </c>
      <c r="AU178" s="239" t="s">
        <v>143</v>
      </c>
      <c r="AV178" s="13" t="s">
        <v>81</v>
      </c>
      <c r="AW178" s="13" t="s">
        <v>30</v>
      </c>
      <c r="AX178" s="13" t="s">
        <v>73</v>
      </c>
      <c r="AY178" s="239" t="s">
        <v>134</v>
      </c>
    </row>
    <row r="179" s="14" customFormat="1">
      <c r="A179" s="14"/>
      <c r="B179" s="240"/>
      <c r="C179" s="241"/>
      <c r="D179" s="231" t="s">
        <v>145</v>
      </c>
      <c r="E179" s="242" t="s">
        <v>1</v>
      </c>
      <c r="F179" s="243" t="s">
        <v>184</v>
      </c>
      <c r="G179" s="241"/>
      <c r="H179" s="244">
        <v>1.875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145</v>
      </c>
      <c r="AU179" s="250" t="s">
        <v>143</v>
      </c>
      <c r="AV179" s="14" t="s">
        <v>143</v>
      </c>
      <c r="AW179" s="14" t="s">
        <v>30</v>
      </c>
      <c r="AX179" s="14" t="s">
        <v>73</v>
      </c>
      <c r="AY179" s="250" t="s">
        <v>134</v>
      </c>
    </row>
    <row r="180" s="15" customFormat="1">
      <c r="A180" s="15"/>
      <c r="B180" s="251"/>
      <c r="C180" s="252"/>
      <c r="D180" s="231" t="s">
        <v>145</v>
      </c>
      <c r="E180" s="253" t="s">
        <v>1</v>
      </c>
      <c r="F180" s="254" t="s">
        <v>168</v>
      </c>
      <c r="G180" s="252"/>
      <c r="H180" s="255">
        <v>17.399000000000001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1" t="s">
        <v>145</v>
      </c>
      <c r="AU180" s="261" t="s">
        <v>143</v>
      </c>
      <c r="AV180" s="15" t="s">
        <v>142</v>
      </c>
      <c r="AW180" s="15" t="s">
        <v>30</v>
      </c>
      <c r="AX180" s="15" t="s">
        <v>81</v>
      </c>
      <c r="AY180" s="261" t="s">
        <v>134</v>
      </c>
    </row>
    <row r="181" s="2" customFormat="1" ht="24.15" customHeight="1">
      <c r="A181" s="38"/>
      <c r="B181" s="39"/>
      <c r="C181" s="215" t="s">
        <v>185</v>
      </c>
      <c r="D181" s="215" t="s">
        <v>138</v>
      </c>
      <c r="E181" s="216" t="s">
        <v>186</v>
      </c>
      <c r="F181" s="217" t="s">
        <v>187</v>
      </c>
      <c r="G181" s="218" t="s">
        <v>151</v>
      </c>
      <c r="H181" s="219">
        <v>100.432</v>
      </c>
      <c r="I181" s="220"/>
      <c r="J181" s="221">
        <f>ROUND(I181*H181,2)</f>
        <v>0</v>
      </c>
      <c r="K181" s="222"/>
      <c r="L181" s="44"/>
      <c r="M181" s="223" t="s">
        <v>1</v>
      </c>
      <c r="N181" s="224" t="s">
        <v>39</v>
      </c>
      <c r="O181" s="91"/>
      <c r="P181" s="225">
        <f>O181*H181</f>
        <v>0</v>
      </c>
      <c r="Q181" s="225">
        <v>0.00025999999999999998</v>
      </c>
      <c r="R181" s="225">
        <f>Q181*H181</f>
        <v>0.026112319999999998</v>
      </c>
      <c r="S181" s="225">
        <v>0</v>
      </c>
      <c r="T181" s="22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7" t="s">
        <v>142</v>
      </c>
      <c r="AT181" s="227" t="s">
        <v>138</v>
      </c>
      <c r="AU181" s="227" t="s">
        <v>143</v>
      </c>
      <c r="AY181" s="17" t="s">
        <v>134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7" t="s">
        <v>143</v>
      </c>
      <c r="BK181" s="228">
        <f>ROUND(I181*H181,2)</f>
        <v>0</v>
      </c>
      <c r="BL181" s="17" t="s">
        <v>142</v>
      </c>
      <c r="BM181" s="227" t="s">
        <v>188</v>
      </c>
    </row>
    <row r="182" s="13" customFormat="1">
      <c r="A182" s="13"/>
      <c r="B182" s="229"/>
      <c r="C182" s="230"/>
      <c r="D182" s="231" t="s">
        <v>145</v>
      </c>
      <c r="E182" s="232" t="s">
        <v>1</v>
      </c>
      <c r="F182" s="233" t="s">
        <v>160</v>
      </c>
      <c r="G182" s="230"/>
      <c r="H182" s="232" t="s">
        <v>1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145</v>
      </c>
      <c r="AU182" s="239" t="s">
        <v>143</v>
      </c>
      <c r="AV182" s="13" t="s">
        <v>81</v>
      </c>
      <c r="AW182" s="13" t="s">
        <v>30</v>
      </c>
      <c r="AX182" s="13" t="s">
        <v>73</v>
      </c>
      <c r="AY182" s="239" t="s">
        <v>134</v>
      </c>
    </row>
    <row r="183" s="14" customFormat="1">
      <c r="A183" s="14"/>
      <c r="B183" s="240"/>
      <c r="C183" s="241"/>
      <c r="D183" s="231" t="s">
        <v>145</v>
      </c>
      <c r="E183" s="242" t="s">
        <v>1</v>
      </c>
      <c r="F183" s="243" t="s">
        <v>189</v>
      </c>
      <c r="G183" s="241"/>
      <c r="H183" s="244">
        <v>39.274000000000001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145</v>
      </c>
      <c r="AU183" s="250" t="s">
        <v>143</v>
      </c>
      <c r="AV183" s="14" t="s">
        <v>143</v>
      </c>
      <c r="AW183" s="14" t="s">
        <v>30</v>
      </c>
      <c r="AX183" s="14" t="s">
        <v>73</v>
      </c>
      <c r="AY183" s="250" t="s">
        <v>134</v>
      </c>
    </row>
    <row r="184" s="13" customFormat="1">
      <c r="A184" s="13"/>
      <c r="B184" s="229"/>
      <c r="C184" s="230"/>
      <c r="D184" s="231" t="s">
        <v>145</v>
      </c>
      <c r="E184" s="232" t="s">
        <v>1</v>
      </c>
      <c r="F184" s="233" t="s">
        <v>162</v>
      </c>
      <c r="G184" s="230"/>
      <c r="H184" s="232" t="s">
        <v>1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145</v>
      </c>
      <c r="AU184" s="239" t="s">
        <v>143</v>
      </c>
      <c r="AV184" s="13" t="s">
        <v>81</v>
      </c>
      <c r="AW184" s="13" t="s">
        <v>30</v>
      </c>
      <c r="AX184" s="13" t="s">
        <v>73</v>
      </c>
      <c r="AY184" s="239" t="s">
        <v>134</v>
      </c>
    </row>
    <row r="185" s="14" customFormat="1">
      <c r="A185" s="14"/>
      <c r="B185" s="240"/>
      <c r="C185" s="241"/>
      <c r="D185" s="231" t="s">
        <v>145</v>
      </c>
      <c r="E185" s="242" t="s">
        <v>1</v>
      </c>
      <c r="F185" s="243" t="s">
        <v>190</v>
      </c>
      <c r="G185" s="241"/>
      <c r="H185" s="244">
        <v>8.2330000000000005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145</v>
      </c>
      <c r="AU185" s="250" t="s">
        <v>143</v>
      </c>
      <c r="AV185" s="14" t="s">
        <v>143</v>
      </c>
      <c r="AW185" s="14" t="s">
        <v>30</v>
      </c>
      <c r="AX185" s="14" t="s">
        <v>73</v>
      </c>
      <c r="AY185" s="250" t="s">
        <v>134</v>
      </c>
    </row>
    <row r="186" s="13" customFormat="1">
      <c r="A186" s="13"/>
      <c r="B186" s="229"/>
      <c r="C186" s="230"/>
      <c r="D186" s="231" t="s">
        <v>145</v>
      </c>
      <c r="E186" s="232" t="s">
        <v>1</v>
      </c>
      <c r="F186" s="233" t="s">
        <v>164</v>
      </c>
      <c r="G186" s="230"/>
      <c r="H186" s="232" t="s">
        <v>1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145</v>
      </c>
      <c r="AU186" s="239" t="s">
        <v>143</v>
      </c>
      <c r="AV186" s="13" t="s">
        <v>81</v>
      </c>
      <c r="AW186" s="13" t="s">
        <v>30</v>
      </c>
      <c r="AX186" s="13" t="s">
        <v>73</v>
      </c>
      <c r="AY186" s="239" t="s">
        <v>134</v>
      </c>
    </row>
    <row r="187" s="14" customFormat="1">
      <c r="A187" s="14"/>
      <c r="B187" s="240"/>
      <c r="C187" s="241"/>
      <c r="D187" s="231" t="s">
        <v>145</v>
      </c>
      <c r="E187" s="242" t="s">
        <v>1</v>
      </c>
      <c r="F187" s="243" t="s">
        <v>191</v>
      </c>
      <c r="G187" s="241"/>
      <c r="H187" s="244">
        <v>21.138000000000002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0" t="s">
        <v>145</v>
      </c>
      <c r="AU187" s="250" t="s">
        <v>143</v>
      </c>
      <c r="AV187" s="14" t="s">
        <v>143</v>
      </c>
      <c r="AW187" s="14" t="s">
        <v>30</v>
      </c>
      <c r="AX187" s="14" t="s">
        <v>73</v>
      </c>
      <c r="AY187" s="250" t="s">
        <v>134</v>
      </c>
    </row>
    <row r="188" s="13" customFormat="1">
      <c r="A188" s="13"/>
      <c r="B188" s="229"/>
      <c r="C188" s="230"/>
      <c r="D188" s="231" t="s">
        <v>145</v>
      </c>
      <c r="E188" s="232" t="s">
        <v>1</v>
      </c>
      <c r="F188" s="233" t="s">
        <v>166</v>
      </c>
      <c r="G188" s="230"/>
      <c r="H188" s="232" t="s">
        <v>1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145</v>
      </c>
      <c r="AU188" s="239" t="s">
        <v>143</v>
      </c>
      <c r="AV188" s="13" t="s">
        <v>81</v>
      </c>
      <c r="AW188" s="13" t="s">
        <v>30</v>
      </c>
      <c r="AX188" s="13" t="s">
        <v>73</v>
      </c>
      <c r="AY188" s="239" t="s">
        <v>134</v>
      </c>
    </row>
    <row r="189" s="14" customFormat="1">
      <c r="A189" s="14"/>
      <c r="B189" s="240"/>
      <c r="C189" s="241"/>
      <c r="D189" s="231" t="s">
        <v>145</v>
      </c>
      <c r="E189" s="242" t="s">
        <v>1</v>
      </c>
      <c r="F189" s="243" t="s">
        <v>192</v>
      </c>
      <c r="G189" s="241"/>
      <c r="H189" s="244">
        <v>47.311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145</v>
      </c>
      <c r="AU189" s="250" t="s">
        <v>143</v>
      </c>
      <c r="AV189" s="14" t="s">
        <v>143</v>
      </c>
      <c r="AW189" s="14" t="s">
        <v>30</v>
      </c>
      <c r="AX189" s="14" t="s">
        <v>73</v>
      </c>
      <c r="AY189" s="250" t="s">
        <v>134</v>
      </c>
    </row>
    <row r="190" s="13" customFormat="1">
      <c r="A190" s="13"/>
      <c r="B190" s="229"/>
      <c r="C190" s="230"/>
      <c r="D190" s="231" t="s">
        <v>145</v>
      </c>
      <c r="E190" s="232" t="s">
        <v>1</v>
      </c>
      <c r="F190" s="233" t="s">
        <v>193</v>
      </c>
      <c r="G190" s="230"/>
      <c r="H190" s="232" t="s">
        <v>1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145</v>
      </c>
      <c r="AU190" s="239" t="s">
        <v>143</v>
      </c>
      <c r="AV190" s="13" t="s">
        <v>81</v>
      </c>
      <c r="AW190" s="13" t="s">
        <v>30</v>
      </c>
      <c r="AX190" s="13" t="s">
        <v>73</v>
      </c>
      <c r="AY190" s="239" t="s">
        <v>134</v>
      </c>
    </row>
    <row r="191" s="14" customFormat="1">
      <c r="A191" s="14"/>
      <c r="B191" s="240"/>
      <c r="C191" s="241"/>
      <c r="D191" s="231" t="s">
        <v>145</v>
      </c>
      <c r="E191" s="242" t="s">
        <v>1</v>
      </c>
      <c r="F191" s="243" t="s">
        <v>194</v>
      </c>
      <c r="G191" s="241"/>
      <c r="H191" s="244">
        <v>-15.523999999999999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0" t="s">
        <v>145</v>
      </c>
      <c r="AU191" s="250" t="s">
        <v>143</v>
      </c>
      <c r="AV191" s="14" t="s">
        <v>143</v>
      </c>
      <c r="AW191" s="14" t="s">
        <v>30</v>
      </c>
      <c r="AX191" s="14" t="s">
        <v>73</v>
      </c>
      <c r="AY191" s="250" t="s">
        <v>134</v>
      </c>
    </row>
    <row r="192" s="15" customFormat="1">
      <c r="A192" s="15"/>
      <c r="B192" s="251"/>
      <c r="C192" s="252"/>
      <c r="D192" s="231" t="s">
        <v>145</v>
      </c>
      <c r="E192" s="253" t="s">
        <v>1</v>
      </c>
      <c r="F192" s="254" t="s">
        <v>168</v>
      </c>
      <c r="G192" s="252"/>
      <c r="H192" s="255">
        <v>100.432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1" t="s">
        <v>145</v>
      </c>
      <c r="AU192" s="261" t="s">
        <v>143</v>
      </c>
      <c r="AV192" s="15" t="s">
        <v>142</v>
      </c>
      <c r="AW192" s="15" t="s">
        <v>30</v>
      </c>
      <c r="AX192" s="15" t="s">
        <v>81</v>
      </c>
      <c r="AY192" s="261" t="s">
        <v>134</v>
      </c>
    </row>
    <row r="193" s="2" customFormat="1" ht="24.15" customHeight="1">
      <c r="A193" s="38"/>
      <c r="B193" s="39"/>
      <c r="C193" s="215" t="s">
        <v>195</v>
      </c>
      <c r="D193" s="215" t="s">
        <v>138</v>
      </c>
      <c r="E193" s="216" t="s">
        <v>196</v>
      </c>
      <c r="F193" s="217" t="s">
        <v>197</v>
      </c>
      <c r="G193" s="218" t="s">
        <v>151</v>
      </c>
      <c r="H193" s="219">
        <v>100.432</v>
      </c>
      <c r="I193" s="220"/>
      <c r="J193" s="221">
        <f>ROUND(I193*H193,2)</f>
        <v>0</v>
      </c>
      <c r="K193" s="222"/>
      <c r="L193" s="44"/>
      <c r="M193" s="223" t="s">
        <v>1</v>
      </c>
      <c r="N193" s="224" t="s">
        <v>39</v>
      </c>
      <c r="O193" s="91"/>
      <c r="P193" s="225">
        <f>O193*H193</f>
        <v>0</v>
      </c>
      <c r="Q193" s="225">
        <v>0.0040000000000000001</v>
      </c>
      <c r="R193" s="225">
        <f>Q193*H193</f>
        <v>0.40172800000000003</v>
      </c>
      <c r="S193" s="225">
        <v>0</v>
      </c>
      <c r="T193" s="22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7" t="s">
        <v>142</v>
      </c>
      <c r="AT193" s="227" t="s">
        <v>138</v>
      </c>
      <c r="AU193" s="227" t="s">
        <v>143</v>
      </c>
      <c r="AY193" s="17" t="s">
        <v>134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7" t="s">
        <v>143</v>
      </c>
      <c r="BK193" s="228">
        <f>ROUND(I193*H193,2)</f>
        <v>0</v>
      </c>
      <c r="BL193" s="17" t="s">
        <v>142</v>
      </c>
      <c r="BM193" s="227" t="s">
        <v>198</v>
      </c>
    </row>
    <row r="194" s="13" customFormat="1">
      <c r="A194" s="13"/>
      <c r="B194" s="229"/>
      <c r="C194" s="230"/>
      <c r="D194" s="231" t="s">
        <v>145</v>
      </c>
      <c r="E194" s="232" t="s">
        <v>1</v>
      </c>
      <c r="F194" s="233" t="s">
        <v>160</v>
      </c>
      <c r="G194" s="230"/>
      <c r="H194" s="232" t="s">
        <v>1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145</v>
      </c>
      <c r="AU194" s="239" t="s">
        <v>143</v>
      </c>
      <c r="AV194" s="13" t="s">
        <v>81</v>
      </c>
      <c r="AW194" s="13" t="s">
        <v>30</v>
      </c>
      <c r="AX194" s="13" t="s">
        <v>73</v>
      </c>
      <c r="AY194" s="239" t="s">
        <v>134</v>
      </c>
    </row>
    <row r="195" s="14" customFormat="1">
      <c r="A195" s="14"/>
      <c r="B195" s="240"/>
      <c r="C195" s="241"/>
      <c r="D195" s="231" t="s">
        <v>145</v>
      </c>
      <c r="E195" s="242" t="s">
        <v>1</v>
      </c>
      <c r="F195" s="243" t="s">
        <v>189</v>
      </c>
      <c r="G195" s="241"/>
      <c r="H195" s="244">
        <v>39.274000000000001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0" t="s">
        <v>145</v>
      </c>
      <c r="AU195" s="250" t="s">
        <v>143</v>
      </c>
      <c r="AV195" s="14" t="s">
        <v>143</v>
      </c>
      <c r="AW195" s="14" t="s">
        <v>30</v>
      </c>
      <c r="AX195" s="14" t="s">
        <v>73</v>
      </c>
      <c r="AY195" s="250" t="s">
        <v>134</v>
      </c>
    </row>
    <row r="196" s="13" customFormat="1">
      <c r="A196" s="13"/>
      <c r="B196" s="229"/>
      <c r="C196" s="230"/>
      <c r="D196" s="231" t="s">
        <v>145</v>
      </c>
      <c r="E196" s="232" t="s">
        <v>1</v>
      </c>
      <c r="F196" s="233" t="s">
        <v>162</v>
      </c>
      <c r="G196" s="230"/>
      <c r="H196" s="232" t="s">
        <v>1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145</v>
      </c>
      <c r="AU196" s="239" t="s">
        <v>143</v>
      </c>
      <c r="AV196" s="13" t="s">
        <v>81</v>
      </c>
      <c r="AW196" s="13" t="s">
        <v>30</v>
      </c>
      <c r="AX196" s="13" t="s">
        <v>73</v>
      </c>
      <c r="AY196" s="239" t="s">
        <v>134</v>
      </c>
    </row>
    <row r="197" s="14" customFormat="1">
      <c r="A197" s="14"/>
      <c r="B197" s="240"/>
      <c r="C197" s="241"/>
      <c r="D197" s="231" t="s">
        <v>145</v>
      </c>
      <c r="E197" s="242" t="s">
        <v>1</v>
      </c>
      <c r="F197" s="243" t="s">
        <v>190</v>
      </c>
      <c r="G197" s="241"/>
      <c r="H197" s="244">
        <v>8.2330000000000005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145</v>
      </c>
      <c r="AU197" s="250" t="s">
        <v>143</v>
      </c>
      <c r="AV197" s="14" t="s">
        <v>143</v>
      </c>
      <c r="AW197" s="14" t="s">
        <v>30</v>
      </c>
      <c r="AX197" s="14" t="s">
        <v>73</v>
      </c>
      <c r="AY197" s="250" t="s">
        <v>134</v>
      </c>
    </row>
    <row r="198" s="13" customFormat="1">
      <c r="A198" s="13"/>
      <c r="B198" s="229"/>
      <c r="C198" s="230"/>
      <c r="D198" s="231" t="s">
        <v>145</v>
      </c>
      <c r="E198" s="232" t="s">
        <v>1</v>
      </c>
      <c r="F198" s="233" t="s">
        <v>164</v>
      </c>
      <c r="G198" s="230"/>
      <c r="H198" s="232" t="s">
        <v>1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9" t="s">
        <v>145</v>
      </c>
      <c r="AU198" s="239" t="s">
        <v>143</v>
      </c>
      <c r="AV198" s="13" t="s">
        <v>81</v>
      </c>
      <c r="AW198" s="13" t="s">
        <v>30</v>
      </c>
      <c r="AX198" s="13" t="s">
        <v>73</v>
      </c>
      <c r="AY198" s="239" t="s">
        <v>134</v>
      </c>
    </row>
    <row r="199" s="14" customFormat="1">
      <c r="A199" s="14"/>
      <c r="B199" s="240"/>
      <c r="C199" s="241"/>
      <c r="D199" s="231" t="s">
        <v>145</v>
      </c>
      <c r="E199" s="242" t="s">
        <v>1</v>
      </c>
      <c r="F199" s="243" t="s">
        <v>191</v>
      </c>
      <c r="G199" s="241"/>
      <c r="H199" s="244">
        <v>21.138000000000002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0" t="s">
        <v>145</v>
      </c>
      <c r="AU199" s="250" t="s">
        <v>143</v>
      </c>
      <c r="AV199" s="14" t="s">
        <v>143</v>
      </c>
      <c r="AW199" s="14" t="s">
        <v>30</v>
      </c>
      <c r="AX199" s="14" t="s">
        <v>73</v>
      </c>
      <c r="AY199" s="250" t="s">
        <v>134</v>
      </c>
    </row>
    <row r="200" s="13" customFormat="1">
      <c r="A200" s="13"/>
      <c r="B200" s="229"/>
      <c r="C200" s="230"/>
      <c r="D200" s="231" t="s">
        <v>145</v>
      </c>
      <c r="E200" s="232" t="s">
        <v>1</v>
      </c>
      <c r="F200" s="233" t="s">
        <v>166</v>
      </c>
      <c r="G200" s="230"/>
      <c r="H200" s="232" t="s">
        <v>1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145</v>
      </c>
      <c r="AU200" s="239" t="s">
        <v>143</v>
      </c>
      <c r="AV200" s="13" t="s">
        <v>81</v>
      </c>
      <c r="AW200" s="13" t="s">
        <v>30</v>
      </c>
      <c r="AX200" s="13" t="s">
        <v>73</v>
      </c>
      <c r="AY200" s="239" t="s">
        <v>134</v>
      </c>
    </row>
    <row r="201" s="14" customFormat="1">
      <c r="A201" s="14"/>
      <c r="B201" s="240"/>
      <c r="C201" s="241"/>
      <c r="D201" s="231" t="s">
        <v>145</v>
      </c>
      <c r="E201" s="242" t="s">
        <v>1</v>
      </c>
      <c r="F201" s="243" t="s">
        <v>192</v>
      </c>
      <c r="G201" s="241"/>
      <c r="H201" s="244">
        <v>47.311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0" t="s">
        <v>145</v>
      </c>
      <c r="AU201" s="250" t="s">
        <v>143</v>
      </c>
      <c r="AV201" s="14" t="s">
        <v>143</v>
      </c>
      <c r="AW201" s="14" t="s">
        <v>30</v>
      </c>
      <c r="AX201" s="14" t="s">
        <v>73</v>
      </c>
      <c r="AY201" s="250" t="s">
        <v>134</v>
      </c>
    </row>
    <row r="202" s="13" customFormat="1">
      <c r="A202" s="13"/>
      <c r="B202" s="229"/>
      <c r="C202" s="230"/>
      <c r="D202" s="231" t="s">
        <v>145</v>
      </c>
      <c r="E202" s="232" t="s">
        <v>1</v>
      </c>
      <c r="F202" s="233" t="s">
        <v>193</v>
      </c>
      <c r="G202" s="230"/>
      <c r="H202" s="232" t="s">
        <v>1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145</v>
      </c>
      <c r="AU202" s="239" t="s">
        <v>143</v>
      </c>
      <c r="AV202" s="13" t="s">
        <v>81</v>
      </c>
      <c r="AW202" s="13" t="s">
        <v>30</v>
      </c>
      <c r="AX202" s="13" t="s">
        <v>73</v>
      </c>
      <c r="AY202" s="239" t="s">
        <v>134</v>
      </c>
    </row>
    <row r="203" s="14" customFormat="1">
      <c r="A203" s="14"/>
      <c r="B203" s="240"/>
      <c r="C203" s="241"/>
      <c r="D203" s="231" t="s">
        <v>145</v>
      </c>
      <c r="E203" s="242" t="s">
        <v>1</v>
      </c>
      <c r="F203" s="243" t="s">
        <v>194</v>
      </c>
      <c r="G203" s="241"/>
      <c r="H203" s="244">
        <v>-15.523999999999999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0" t="s">
        <v>145</v>
      </c>
      <c r="AU203" s="250" t="s">
        <v>143</v>
      </c>
      <c r="AV203" s="14" t="s">
        <v>143</v>
      </c>
      <c r="AW203" s="14" t="s">
        <v>30</v>
      </c>
      <c r="AX203" s="14" t="s">
        <v>73</v>
      </c>
      <c r="AY203" s="250" t="s">
        <v>134</v>
      </c>
    </row>
    <row r="204" s="15" customFormat="1">
      <c r="A204" s="15"/>
      <c r="B204" s="251"/>
      <c r="C204" s="252"/>
      <c r="D204" s="231" t="s">
        <v>145</v>
      </c>
      <c r="E204" s="253" t="s">
        <v>1</v>
      </c>
      <c r="F204" s="254" t="s">
        <v>168</v>
      </c>
      <c r="G204" s="252"/>
      <c r="H204" s="255">
        <v>100.432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1" t="s">
        <v>145</v>
      </c>
      <c r="AU204" s="261" t="s">
        <v>143</v>
      </c>
      <c r="AV204" s="15" t="s">
        <v>142</v>
      </c>
      <c r="AW204" s="15" t="s">
        <v>30</v>
      </c>
      <c r="AX204" s="15" t="s">
        <v>81</v>
      </c>
      <c r="AY204" s="261" t="s">
        <v>134</v>
      </c>
    </row>
    <row r="205" s="2" customFormat="1" ht="21.75" customHeight="1">
      <c r="A205" s="38"/>
      <c r="B205" s="39"/>
      <c r="C205" s="215" t="s">
        <v>199</v>
      </c>
      <c r="D205" s="215" t="s">
        <v>138</v>
      </c>
      <c r="E205" s="216" t="s">
        <v>200</v>
      </c>
      <c r="F205" s="217" t="s">
        <v>201</v>
      </c>
      <c r="G205" s="218" t="s">
        <v>151</v>
      </c>
      <c r="H205" s="219">
        <v>9.3000000000000007</v>
      </c>
      <c r="I205" s="220"/>
      <c r="J205" s="221">
        <f>ROUND(I205*H205,2)</f>
        <v>0</v>
      </c>
      <c r="K205" s="222"/>
      <c r="L205" s="44"/>
      <c r="M205" s="223" t="s">
        <v>1</v>
      </c>
      <c r="N205" s="224" t="s">
        <v>39</v>
      </c>
      <c r="O205" s="91"/>
      <c r="P205" s="225">
        <f>O205*H205</f>
        <v>0</v>
      </c>
      <c r="Q205" s="225">
        <v>0.0373</v>
      </c>
      <c r="R205" s="225">
        <f>Q205*H205</f>
        <v>0.34689000000000003</v>
      </c>
      <c r="S205" s="225">
        <v>0</v>
      </c>
      <c r="T205" s="22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7" t="s">
        <v>142</v>
      </c>
      <c r="AT205" s="227" t="s">
        <v>138</v>
      </c>
      <c r="AU205" s="227" t="s">
        <v>143</v>
      </c>
      <c r="AY205" s="17" t="s">
        <v>134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7" t="s">
        <v>143</v>
      </c>
      <c r="BK205" s="228">
        <f>ROUND(I205*H205,2)</f>
        <v>0</v>
      </c>
      <c r="BL205" s="17" t="s">
        <v>142</v>
      </c>
      <c r="BM205" s="227" t="s">
        <v>202</v>
      </c>
    </row>
    <row r="206" s="13" customFormat="1">
      <c r="A206" s="13"/>
      <c r="B206" s="229"/>
      <c r="C206" s="230"/>
      <c r="D206" s="231" t="s">
        <v>145</v>
      </c>
      <c r="E206" s="232" t="s">
        <v>1</v>
      </c>
      <c r="F206" s="233" t="s">
        <v>203</v>
      </c>
      <c r="G206" s="230"/>
      <c r="H206" s="232" t="s">
        <v>1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145</v>
      </c>
      <c r="AU206" s="239" t="s">
        <v>143</v>
      </c>
      <c r="AV206" s="13" t="s">
        <v>81</v>
      </c>
      <c r="AW206" s="13" t="s">
        <v>30</v>
      </c>
      <c r="AX206" s="13" t="s">
        <v>73</v>
      </c>
      <c r="AY206" s="239" t="s">
        <v>134</v>
      </c>
    </row>
    <row r="207" s="14" customFormat="1">
      <c r="A207" s="14"/>
      <c r="B207" s="240"/>
      <c r="C207" s="241"/>
      <c r="D207" s="231" t="s">
        <v>145</v>
      </c>
      <c r="E207" s="242" t="s">
        <v>1</v>
      </c>
      <c r="F207" s="243" t="s">
        <v>204</v>
      </c>
      <c r="G207" s="241"/>
      <c r="H207" s="244">
        <v>1.8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145</v>
      </c>
      <c r="AU207" s="250" t="s">
        <v>143</v>
      </c>
      <c r="AV207" s="14" t="s">
        <v>143</v>
      </c>
      <c r="AW207" s="14" t="s">
        <v>30</v>
      </c>
      <c r="AX207" s="14" t="s">
        <v>73</v>
      </c>
      <c r="AY207" s="250" t="s">
        <v>134</v>
      </c>
    </row>
    <row r="208" s="13" customFormat="1">
      <c r="A208" s="13"/>
      <c r="B208" s="229"/>
      <c r="C208" s="230"/>
      <c r="D208" s="231" t="s">
        <v>145</v>
      </c>
      <c r="E208" s="232" t="s">
        <v>1</v>
      </c>
      <c r="F208" s="233" t="s">
        <v>205</v>
      </c>
      <c r="G208" s="230"/>
      <c r="H208" s="232" t="s">
        <v>1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145</v>
      </c>
      <c r="AU208" s="239" t="s">
        <v>143</v>
      </c>
      <c r="AV208" s="13" t="s">
        <v>81</v>
      </c>
      <c r="AW208" s="13" t="s">
        <v>30</v>
      </c>
      <c r="AX208" s="13" t="s">
        <v>73</v>
      </c>
      <c r="AY208" s="239" t="s">
        <v>134</v>
      </c>
    </row>
    <row r="209" s="14" customFormat="1">
      <c r="A209" s="14"/>
      <c r="B209" s="240"/>
      <c r="C209" s="241"/>
      <c r="D209" s="231" t="s">
        <v>145</v>
      </c>
      <c r="E209" s="242" t="s">
        <v>1</v>
      </c>
      <c r="F209" s="243" t="s">
        <v>206</v>
      </c>
      <c r="G209" s="241"/>
      <c r="H209" s="244">
        <v>4.5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0" t="s">
        <v>145</v>
      </c>
      <c r="AU209" s="250" t="s">
        <v>143</v>
      </c>
      <c r="AV209" s="14" t="s">
        <v>143</v>
      </c>
      <c r="AW209" s="14" t="s">
        <v>30</v>
      </c>
      <c r="AX209" s="14" t="s">
        <v>73</v>
      </c>
      <c r="AY209" s="250" t="s">
        <v>134</v>
      </c>
    </row>
    <row r="210" s="13" customFormat="1">
      <c r="A210" s="13"/>
      <c r="B210" s="229"/>
      <c r="C210" s="230"/>
      <c r="D210" s="231" t="s">
        <v>145</v>
      </c>
      <c r="E210" s="232" t="s">
        <v>1</v>
      </c>
      <c r="F210" s="233" t="s">
        <v>207</v>
      </c>
      <c r="G210" s="230"/>
      <c r="H210" s="232" t="s">
        <v>1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145</v>
      </c>
      <c r="AU210" s="239" t="s">
        <v>143</v>
      </c>
      <c r="AV210" s="13" t="s">
        <v>81</v>
      </c>
      <c r="AW210" s="13" t="s">
        <v>30</v>
      </c>
      <c r="AX210" s="13" t="s">
        <v>73</v>
      </c>
      <c r="AY210" s="239" t="s">
        <v>134</v>
      </c>
    </row>
    <row r="211" s="14" customFormat="1">
      <c r="A211" s="14"/>
      <c r="B211" s="240"/>
      <c r="C211" s="241"/>
      <c r="D211" s="231" t="s">
        <v>145</v>
      </c>
      <c r="E211" s="242" t="s">
        <v>1</v>
      </c>
      <c r="F211" s="243" t="s">
        <v>208</v>
      </c>
      <c r="G211" s="241"/>
      <c r="H211" s="244">
        <v>3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145</v>
      </c>
      <c r="AU211" s="250" t="s">
        <v>143</v>
      </c>
      <c r="AV211" s="14" t="s">
        <v>143</v>
      </c>
      <c r="AW211" s="14" t="s">
        <v>30</v>
      </c>
      <c r="AX211" s="14" t="s">
        <v>73</v>
      </c>
      <c r="AY211" s="250" t="s">
        <v>134</v>
      </c>
    </row>
    <row r="212" s="15" customFormat="1">
      <c r="A212" s="15"/>
      <c r="B212" s="251"/>
      <c r="C212" s="252"/>
      <c r="D212" s="231" t="s">
        <v>145</v>
      </c>
      <c r="E212" s="253" t="s">
        <v>1</v>
      </c>
      <c r="F212" s="254" t="s">
        <v>168</v>
      </c>
      <c r="G212" s="252"/>
      <c r="H212" s="255">
        <v>9.3000000000000007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1" t="s">
        <v>145</v>
      </c>
      <c r="AU212" s="261" t="s">
        <v>143</v>
      </c>
      <c r="AV212" s="15" t="s">
        <v>142</v>
      </c>
      <c r="AW212" s="15" t="s">
        <v>30</v>
      </c>
      <c r="AX212" s="15" t="s">
        <v>81</v>
      </c>
      <c r="AY212" s="261" t="s">
        <v>134</v>
      </c>
    </row>
    <row r="213" s="2" customFormat="1" ht="24.15" customHeight="1">
      <c r="A213" s="38"/>
      <c r="B213" s="39"/>
      <c r="C213" s="215" t="s">
        <v>209</v>
      </c>
      <c r="D213" s="215" t="s">
        <v>138</v>
      </c>
      <c r="E213" s="216" t="s">
        <v>210</v>
      </c>
      <c r="F213" s="217" t="s">
        <v>211</v>
      </c>
      <c r="G213" s="218" t="s">
        <v>141</v>
      </c>
      <c r="H213" s="219">
        <v>30</v>
      </c>
      <c r="I213" s="220"/>
      <c r="J213" s="221">
        <f>ROUND(I213*H213,2)</f>
        <v>0</v>
      </c>
      <c r="K213" s="222"/>
      <c r="L213" s="44"/>
      <c r="M213" s="223" t="s">
        <v>1</v>
      </c>
      <c r="N213" s="224" t="s">
        <v>39</v>
      </c>
      <c r="O213" s="91"/>
      <c r="P213" s="225">
        <f>O213*H213</f>
        <v>0</v>
      </c>
      <c r="Q213" s="225">
        <v>0.0033999999999999998</v>
      </c>
      <c r="R213" s="225">
        <f>Q213*H213</f>
        <v>0.10199999999999999</v>
      </c>
      <c r="S213" s="225">
        <v>0</v>
      </c>
      <c r="T213" s="22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7" t="s">
        <v>142</v>
      </c>
      <c r="AT213" s="227" t="s">
        <v>138</v>
      </c>
      <c r="AU213" s="227" t="s">
        <v>143</v>
      </c>
      <c r="AY213" s="17" t="s">
        <v>134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7" t="s">
        <v>143</v>
      </c>
      <c r="BK213" s="228">
        <f>ROUND(I213*H213,2)</f>
        <v>0</v>
      </c>
      <c r="BL213" s="17" t="s">
        <v>142</v>
      </c>
      <c r="BM213" s="227" t="s">
        <v>212</v>
      </c>
    </row>
    <row r="214" s="13" customFormat="1">
      <c r="A214" s="13"/>
      <c r="B214" s="229"/>
      <c r="C214" s="230"/>
      <c r="D214" s="231" t="s">
        <v>145</v>
      </c>
      <c r="E214" s="232" t="s">
        <v>1</v>
      </c>
      <c r="F214" s="233" t="s">
        <v>213</v>
      </c>
      <c r="G214" s="230"/>
      <c r="H214" s="232" t="s">
        <v>1</v>
      </c>
      <c r="I214" s="234"/>
      <c r="J214" s="230"/>
      <c r="K214" s="230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145</v>
      </c>
      <c r="AU214" s="239" t="s">
        <v>143</v>
      </c>
      <c r="AV214" s="13" t="s">
        <v>81</v>
      </c>
      <c r="AW214" s="13" t="s">
        <v>30</v>
      </c>
      <c r="AX214" s="13" t="s">
        <v>73</v>
      </c>
      <c r="AY214" s="239" t="s">
        <v>134</v>
      </c>
    </row>
    <row r="215" s="14" customFormat="1">
      <c r="A215" s="14"/>
      <c r="B215" s="240"/>
      <c r="C215" s="241"/>
      <c r="D215" s="231" t="s">
        <v>145</v>
      </c>
      <c r="E215" s="242" t="s">
        <v>1</v>
      </c>
      <c r="F215" s="243" t="s">
        <v>214</v>
      </c>
      <c r="G215" s="241"/>
      <c r="H215" s="244">
        <v>30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145</v>
      </c>
      <c r="AU215" s="250" t="s">
        <v>143</v>
      </c>
      <c r="AV215" s="14" t="s">
        <v>143</v>
      </c>
      <c r="AW215" s="14" t="s">
        <v>30</v>
      </c>
      <c r="AX215" s="14" t="s">
        <v>73</v>
      </c>
      <c r="AY215" s="250" t="s">
        <v>134</v>
      </c>
    </row>
    <row r="216" s="15" customFormat="1">
      <c r="A216" s="15"/>
      <c r="B216" s="251"/>
      <c r="C216" s="252"/>
      <c r="D216" s="231" t="s">
        <v>145</v>
      </c>
      <c r="E216" s="253" t="s">
        <v>1</v>
      </c>
      <c r="F216" s="254" t="s">
        <v>168</v>
      </c>
      <c r="G216" s="252"/>
      <c r="H216" s="255">
        <v>30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1" t="s">
        <v>145</v>
      </c>
      <c r="AU216" s="261" t="s">
        <v>143</v>
      </c>
      <c r="AV216" s="15" t="s">
        <v>142</v>
      </c>
      <c r="AW216" s="15" t="s">
        <v>30</v>
      </c>
      <c r="AX216" s="15" t="s">
        <v>81</v>
      </c>
      <c r="AY216" s="261" t="s">
        <v>134</v>
      </c>
    </row>
    <row r="217" s="2" customFormat="1" ht="24.15" customHeight="1">
      <c r="A217" s="38"/>
      <c r="B217" s="39"/>
      <c r="C217" s="215" t="s">
        <v>215</v>
      </c>
      <c r="D217" s="215" t="s">
        <v>138</v>
      </c>
      <c r="E217" s="216" t="s">
        <v>216</v>
      </c>
      <c r="F217" s="217" t="s">
        <v>217</v>
      </c>
      <c r="G217" s="218" t="s">
        <v>151</v>
      </c>
      <c r="H217" s="219">
        <v>17.399000000000001</v>
      </c>
      <c r="I217" s="220"/>
      <c r="J217" s="221">
        <f>ROUND(I217*H217,2)</f>
        <v>0</v>
      </c>
      <c r="K217" s="222"/>
      <c r="L217" s="44"/>
      <c r="M217" s="223" t="s">
        <v>1</v>
      </c>
      <c r="N217" s="224" t="s">
        <v>39</v>
      </c>
      <c r="O217" s="91"/>
      <c r="P217" s="225">
        <f>O217*H217</f>
        <v>0</v>
      </c>
      <c r="Q217" s="225">
        <v>0.015400000000000001</v>
      </c>
      <c r="R217" s="225">
        <f>Q217*H217</f>
        <v>0.26794460000000003</v>
      </c>
      <c r="S217" s="225">
        <v>0</v>
      </c>
      <c r="T217" s="22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7" t="s">
        <v>142</v>
      </c>
      <c r="AT217" s="227" t="s">
        <v>138</v>
      </c>
      <c r="AU217" s="227" t="s">
        <v>143</v>
      </c>
      <c r="AY217" s="17" t="s">
        <v>134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7" t="s">
        <v>143</v>
      </c>
      <c r="BK217" s="228">
        <f>ROUND(I217*H217,2)</f>
        <v>0</v>
      </c>
      <c r="BL217" s="17" t="s">
        <v>142</v>
      </c>
      <c r="BM217" s="227" t="s">
        <v>218</v>
      </c>
    </row>
    <row r="218" s="13" customFormat="1">
      <c r="A218" s="13"/>
      <c r="B218" s="229"/>
      <c r="C218" s="230"/>
      <c r="D218" s="231" t="s">
        <v>145</v>
      </c>
      <c r="E218" s="232" t="s">
        <v>1</v>
      </c>
      <c r="F218" s="233" t="s">
        <v>219</v>
      </c>
      <c r="G218" s="230"/>
      <c r="H218" s="232" t="s">
        <v>1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9" t="s">
        <v>145</v>
      </c>
      <c r="AU218" s="239" t="s">
        <v>143</v>
      </c>
      <c r="AV218" s="13" t="s">
        <v>81</v>
      </c>
      <c r="AW218" s="13" t="s">
        <v>30</v>
      </c>
      <c r="AX218" s="13" t="s">
        <v>73</v>
      </c>
      <c r="AY218" s="239" t="s">
        <v>134</v>
      </c>
    </row>
    <row r="219" s="14" customFormat="1">
      <c r="A219" s="14"/>
      <c r="B219" s="240"/>
      <c r="C219" s="241"/>
      <c r="D219" s="231" t="s">
        <v>145</v>
      </c>
      <c r="E219" s="242" t="s">
        <v>1</v>
      </c>
      <c r="F219" s="243" t="s">
        <v>182</v>
      </c>
      <c r="G219" s="241"/>
      <c r="H219" s="244">
        <v>15.523999999999999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0" t="s">
        <v>145</v>
      </c>
      <c r="AU219" s="250" t="s">
        <v>143</v>
      </c>
      <c r="AV219" s="14" t="s">
        <v>143</v>
      </c>
      <c r="AW219" s="14" t="s">
        <v>30</v>
      </c>
      <c r="AX219" s="14" t="s">
        <v>73</v>
      </c>
      <c r="AY219" s="250" t="s">
        <v>134</v>
      </c>
    </row>
    <row r="220" s="13" customFormat="1">
      <c r="A220" s="13"/>
      <c r="B220" s="229"/>
      <c r="C220" s="230"/>
      <c r="D220" s="231" t="s">
        <v>145</v>
      </c>
      <c r="E220" s="232" t="s">
        <v>1</v>
      </c>
      <c r="F220" s="233" t="s">
        <v>183</v>
      </c>
      <c r="G220" s="230"/>
      <c r="H220" s="232" t="s">
        <v>1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145</v>
      </c>
      <c r="AU220" s="239" t="s">
        <v>143</v>
      </c>
      <c r="AV220" s="13" t="s">
        <v>81</v>
      </c>
      <c r="AW220" s="13" t="s">
        <v>30</v>
      </c>
      <c r="AX220" s="13" t="s">
        <v>73</v>
      </c>
      <c r="AY220" s="239" t="s">
        <v>134</v>
      </c>
    </row>
    <row r="221" s="14" customFormat="1">
      <c r="A221" s="14"/>
      <c r="B221" s="240"/>
      <c r="C221" s="241"/>
      <c r="D221" s="231" t="s">
        <v>145</v>
      </c>
      <c r="E221" s="242" t="s">
        <v>1</v>
      </c>
      <c r="F221" s="243" t="s">
        <v>184</v>
      </c>
      <c r="G221" s="241"/>
      <c r="H221" s="244">
        <v>1.875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0" t="s">
        <v>145</v>
      </c>
      <c r="AU221" s="250" t="s">
        <v>143</v>
      </c>
      <c r="AV221" s="14" t="s">
        <v>143</v>
      </c>
      <c r="AW221" s="14" t="s">
        <v>30</v>
      </c>
      <c r="AX221" s="14" t="s">
        <v>73</v>
      </c>
      <c r="AY221" s="250" t="s">
        <v>134</v>
      </c>
    </row>
    <row r="222" s="15" customFormat="1">
      <c r="A222" s="15"/>
      <c r="B222" s="251"/>
      <c r="C222" s="252"/>
      <c r="D222" s="231" t="s">
        <v>145</v>
      </c>
      <c r="E222" s="253" t="s">
        <v>1</v>
      </c>
      <c r="F222" s="254" t="s">
        <v>168</v>
      </c>
      <c r="G222" s="252"/>
      <c r="H222" s="255">
        <v>17.399000000000001</v>
      </c>
      <c r="I222" s="256"/>
      <c r="J222" s="252"/>
      <c r="K222" s="252"/>
      <c r="L222" s="257"/>
      <c r="M222" s="258"/>
      <c r="N222" s="259"/>
      <c r="O222" s="259"/>
      <c r="P222" s="259"/>
      <c r="Q222" s="259"/>
      <c r="R222" s="259"/>
      <c r="S222" s="259"/>
      <c r="T222" s="260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1" t="s">
        <v>145</v>
      </c>
      <c r="AU222" s="261" t="s">
        <v>143</v>
      </c>
      <c r="AV222" s="15" t="s">
        <v>142</v>
      </c>
      <c r="AW222" s="15" t="s">
        <v>30</v>
      </c>
      <c r="AX222" s="15" t="s">
        <v>81</v>
      </c>
      <c r="AY222" s="261" t="s">
        <v>134</v>
      </c>
    </row>
    <row r="223" s="2" customFormat="1" ht="24.15" customHeight="1">
      <c r="A223" s="38"/>
      <c r="B223" s="39"/>
      <c r="C223" s="215" t="s">
        <v>220</v>
      </c>
      <c r="D223" s="215" t="s">
        <v>138</v>
      </c>
      <c r="E223" s="216" t="s">
        <v>221</v>
      </c>
      <c r="F223" s="217" t="s">
        <v>222</v>
      </c>
      <c r="G223" s="218" t="s">
        <v>223</v>
      </c>
      <c r="H223" s="219">
        <v>0.16</v>
      </c>
      <c r="I223" s="220"/>
      <c r="J223" s="221">
        <f>ROUND(I223*H223,2)</f>
        <v>0</v>
      </c>
      <c r="K223" s="222"/>
      <c r="L223" s="44"/>
      <c r="M223" s="223" t="s">
        <v>1</v>
      </c>
      <c r="N223" s="224" t="s">
        <v>39</v>
      </c>
      <c r="O223" s="91"/>
      <c r="P223" s="225">
        <f>O223*H223</f>
        <v>0</v>
      </c>
      <c r="Q223" s="225">
        <v>1.442</v>
      </c>
      <c r="R223" s="225">
        <f>Q223*H223</f>
        <v>0.23072000000000001</v>
      </c>
      <c r="S223" s="225">
        <v>0</v>
      </c>
      <c r="T223" s="22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7" t="s">
        <v>142</v>
      </c>
      <c r="AT223" s="227" t="s">
        <v>138</v>
      </c>
      <c r="AU223" s="227" t="s">
        <v>143</v>
      </c>
      <c r="AY223" s="17" t="s">
        <v>134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7" t="s">
        <v>143</v>
      </c>
      <c r="BK223" s="228">
        <f>ROUND(I223*H223,2)</f>
        <v>0</v>
      </c>
      <c r="BL223" s="17" t="s">
        <v>142</v>
      </c>
      <c r="BM223" s="227" t="s">
        <v>224</v>
      </c>
    </row>
    <row r="224" s="13" customFormat="1">
      <c r="A224" s="13"/>
      <c r="B224" s="229"/>
      <c r="C224" s="230"/>
      <c r="D224" s="231" t="s">
        <v>145</v>
      </c>
      <c r="E224" s="232" t="s">
        <v>1</v>
      </c>
      <c r="F224" s="233" t="s">
        <v>225</v>
      </c>
      <c r="G224" s="230"/>
      <c r="H224" s="232" t="s">
        <v>1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145</v>
      </c>
      <c r="AU224" s="239" t="s">
        <v>143</v>
      </c>
      <c r="AV224" s="13" t="s">
        <v>81</v>
      </c>
      <c r="AW224" s="13" t="s">
        <v>30</v>
      </c>
      <c r="AX224" s="13" t="s">
        <v>73</v>
      </c>
      <c r="AY224" s="239" t="s">
        <v>134</v>
      </c>
    </row>
    <row r="225" s="14" customFormat="1">
      <c r="A225" s="14"/>
      <c r="B225" s="240"/>
      <c r="C225" s="241"/>
      <c r="D225" s="231" t="s">
        <v>145</v>
      </c>
      <c r="E225" s="242" t="s">
        <v>1</v>
      </c>
      <c r="F225" s="243" t="s">
        <v>226</v>
      </c>
      <c r="G225" s="241"/>
      <c r="H225" s="244">
        <v>0.080000000000000002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145</v>
      </c>
      <c r="AU225" s="250" t="s">
        <v>143</v>
      </c>
      <c r="AV225" s="14" t="s">
        <v>143</v>
      </c>
      <c r="AW225" s="14" t="s">
        <v>30</v>
      </c>
      <c r="AX225" s="14" t="s">
        <v>73</v>
      </c>
      <c r="AY225" s="250" t="s">
        <v>134</v>
      </c>
    </row>
    <row r="226" s="13" customFormat="1">
      <c r="A226" s="13"/>
      <c r="B226" s="229"/>
      <c r="C226" s="230"/>
      <c r="D226" s="231" t="s">
        <v>145</v>
      </c>
      <c r="E226" s="232" t="s">
        <v>1</v>
      </c>
      <c r="F226" s="233" t="s">
        <v>160</v>
      </c>
      <c r="G226" s="230"/>
      <c r="H226" s="232" t="s">
        <v>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145</v>
      </c>
      <c r="AU226" s="239" t="s">
        <v>143</v>
      </c>
      <c r="AV226" s="13" t="s">
        <v>81</v>
      </c>
      <c r="AW226" s="13" t="s">
        <v>30</v>
      </c>
      <c r="AX226" s="13" t="s">
        <v>73</v>
      </c>
      <c r="AY226" s="239" t="s">
        <v>134</v>
      </c>
    </row>
    <row r="227" s="14" customFormat="1">
      <c r="A227" s="14"/>
      <c r="B227" s="240"/>
      <c r="C227" s="241"/>
      <c r="D227" s="231" t="s">
        <v>145</v>
      </c>
      <c r="E227" s="242" t="s">
        <v>1</v>
      </c>
      <c r="F227" s="243" t="s">
        <v>226</v>
      </c>
      <c r="G227" s="241"/>
      <c r="H227" s="244">
        <v>0.080000000000000002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145</v>
      </c>
      <c r="AU227" s="250" t="s">
        <v>143</v>
      </c>
      <c r="AV227" s="14" t="s">
        <v>143</v>
      </c>
      <c r="AW227" s="14" t="s">
        <v>30</v>
      </c>
      <c r="AX227" s="14" t="s">
        <v>73</v>
      </c>
      <c r="AY227" s="250" t="s">
        <v>134</v>
      </c>
    </row>
    <row r="228" s="15" customFormat="1">
      <c r="A228" s="15"/>
      <c r="B228" s="251"/>
      <c r="C228" s="252"/>
      <c r="D228" s="231" t="s">
        <v>145</v>
      </c>
      <c r="E228" s="253" t="s">
        <v>1</v>
      </c>
      <c r="F228" s="254" t="s">
        <v>168</v>
      </c>
      <c r="G228" s="252"/>
      <c r="H228" s="255">
        <v>0.16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1" t="s">
        <v>145</v>
      </c>
      <c r="AU228" s="261" t="s">
        <v>143</v>
      </c>
      <c r="AV228" s="15" t="s">
        <v>142</v>
      </c>
      <c r="AW228" s="15" t="s">
        <v>30</v>
      </c>
      <c r="AX228" s="15" t="s">
        <v>81</v>
      </c>
      <c r="AY228" s="261" t="s">
        <v>134</v>
      </c>
    </row>
    <row r="229" s="2" customFormat="1" ht="24.15" customHeight="1">
      <c r="A229" s="38"/>
      <c r="B229" s="39"/>
      <c r="C229" s="215" t="s">
        <v>227</v>
      </c>
      <c r="D229" s="215" t="s">
        <v>138</v>
      </c>
      <c r="E229" s="216" t="s">
        <v>228</v>
      </c>
      <c r="F229" s="217" t="s">
        <v>229</v>
      </c>
      <c r="G229" s="218" t="s">
        <v>151</v>
      </c>
      <c r="H229" s="219">
        <v>3</v>
      </c>
      <c r="I229" s="220"/>
      <c r="J229" s="221">
        <f>ROUND(I229*H229,2)</f>
        <v>0</v>
      </c>
      <c r="K229" s="222"/>
      <c r="L229" s="44"/>
      <c r="M229" s="223" t="s">
        <v>1</v>
      </c>
      <c r="N229" s="224" t="s">
        <v>39</v>
      </c>
      <c r="O229" s="91"/>
      <c r="P229" s="225">
        <f>O229*H229</f>
        <v>0</v>
      </c>
      <c r="Q229" s="225">
        <v>0.00048000000000000001</v>
      </c>
      <c r="R229" s="225">
        <f>Q229*H229</f>
        <v>0.0014400000000000001</v>
      </c>
      <c r="S229" s="225">
        <v>0</v>
      </c>
      <c r="T229" s="22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7" t="s">
        <v>142</v>
      </c>
      <c r="AT229" s="227" t="s">
        <v>138</v>
      </c>
      <c r="AU229" s="227" t="s">
        <v>143</v>
      </c>
      <c r="AY229" s="17" t="s">
        <v>134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7" t="s">
        <v>143</v>
      </c>
      <c r="BK229" s="228">
        <f>ROUND(I229*H229,2)</f>
        <v>0</v>
      </c>
      <c r="BL229" s="17" t="s">
        <v>142</v>
      </c>
      <c r="BM229" s="227" t="s">
        <v>230</v>
      </c>
    </row>
    <row r="230" s="13" customFormat="1">
      <c r="A230" s="13"/>
      <c r="B230" s="229"/>
      <c r="C230" s="230"/>
      <c r="D230" s="231" t="s">
        <v>145</v>
      </c>
      <c r="E230" s="232" t="s">
        <v>1</v>
      </c>
      <c r="F230" s="233" t="s">
        <v>225</v>
      </c>
      <c r="G230" s="230"/>
      <c r="H230" s="232" t="s">
        <v>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145</v>
      </c>
      <c r="AU230" s="239" t="s">
        <v>143</v>
      </c>
      <c r="AV230" s="13" t="s">
        <v>81</v>
      </c>
      <c r="AW230" s="13" t="s">
        <v>30</v>
      </c>
      <c r="AX230" s="13" t="s">
        <v>73</v>
      </c>
      <c r="AY230" s="239" t="s">
        <v>134</v>
      </c>
    </row>
    <row r="231" s="14" customFormat="1">
      <c r="A231" s="14"/>
      <c r="B231" s="240"/>
      <c r="C231" s="241"/>
      <c r="D231" s="231" t="s">
        <v>145</v>
      </c>
      <c r="E231" s="242" t="s">
        <v>1</v>
      </c>
      <c r="F231" s="243" t="s">
        <v>231</v>
      </c>
      <c r="G231" s="241"/>
      <c r="H231" s="244">
        <v>1.5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145</v>
      </c>
      <c r="AU231" s="250" t="s">
        <v>143</v>
      </c>
      <c r="AV231" s="14" t="s">
        <v>143</v>
      </c>
      <c r="AW231" s="14" t="s">
        <v>30</v>
      </c>
      <c r="AX231" s="14" t="s">
        <v>73</v>
      </c>
      <c r="AY231" s="250" t="s">
        <v>134</v>
      </c>
    </row>
    <row r="232" s="13" customFormat="1">
      <c r="A232" s="13"/>
      <c r="B232" s="229"/>
      <c r="C232" s="230"/>
      <c r="D232" s="231" t="s">
        <v>145</v>
      </c>
      <c r="E232" s="232" t="s">
        <v>1</v>
      </c>
      <c r="F232" s="233" t="s">
        <v>232</v>
      </c>
      <c r="G232" s="230"/>
      <c r="H232" s="232" t="s">
        <v>1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145</v>
      </c>
      <c r="AU232" s="239" t="s">
        <v>143</v>
      </c>
      <c r="AV232" s="13" t="s">
        <v>81</v>
      </c>
      <c r="AW232" s="13" t="s">
        <v>30</v>
      </c>
      <c r="AX232" s="13" t="s">
        <v>73</v>
      </c>
      <c r="AY232" s="239" t="s">
        <v>134</v>
      </c>
    </row>
    <row r="233" s="14" customFormat="1">
      <c r="A233" s="14"/>
      <c r="B233" s="240"/>
      <c r="C233" s="241"/>
      <c r="D233" s="231" t="s">
        <v>145</v>
      </c>
      <c r="E233" s="242" t="s">
        <v>1</v>
      </c>
      <c r="F233" s="243" t="s">
        <v>231</v>
      </c>
      <c r="G233" s="241"/>
      <c r="H233" s="244">
        <v>1.5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0" t="s">
        <v>145</v>
      </c>
      <c r="AU233" s="250" t="s">
        <v>143</v>
      </c>
      <c r="AV233" s="14" t="s">
        <v>143</v>
      </c>
      <c r="AW233" s="14" t="s">
        <v>30</v>
      </c>
      <c r="AX233" s="14" t="s">
        <v>73</v>
      </c>
      <c r="AY233" s="250" t="s">
        <v>134</v>
      </c>
    </row>
    <row r="234" s="15" customFormat="1">
      <c r="A234" s="15"/>
      <c r="B234" s="251"/>
      <c r="C234" s="252"/>
      <c r="D234" s="231" t="s">
        <v>145</v>
      </c>
      <c r="E234" s="253" t="s">
        <v>1</v>
      </c>
      <c r="F234" s="254" t="s">
        <v>168</v>
      </c>
      <c r="G234" s="252"/>
      <c r="H234" s="255">
        <v>3</v>
      </c>
      <c r="I234" s="256"/>
      <c r="J234" s="252"/>
      <c r="K234" s="252"/>
      <c r="L234" s="257"/>
      <c r="M234" s="258"/>
      <c r="N234" s="259"/>
      <c r="O234" s="259"/>
      <c r="P234" s="259"/>
      <c r="Q234" s="259"/>
      <c r="R234" s="259"/>
      <c r="S234" s="259"/>
      <c r="T234" s="260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1" t="s">
        <v>145</v>
      </c>
      <c r="AU234" s="261" t="s">
        <v>143</v>
      </c>
      <c r="AV234" s="15" t="s">
        <v>142</v>
      </c>
      <c r="AW234" s="15" t="s">
        <v>30</v>
      </c>
      <c r="AX234" s="15" t="s">
        <v>81</v>
      </c>
      <c r="AY234" s="261" t="s">
        <v>134</v>
      </c>
    </row>
    <row r="235" s="2" customFormat="1" ht="24.15" customHeight="1">
      <c r="A235" s="38"/>
      <c r="B235" s="39"/>
      <c r="C235" s="215" t="s">
        <v>233</v>
      </c>
      <c r="D235" s="215" t="s">
        <v>138</v>
      </c>
      <c r="E235" s="216" t="s">
        <v>234</v>
      </c>
      <c r="F235" s="217" t="s">
        <v>235</v>
      </c>
      <c r="G235" s="218" t="s">
        <v>151</v>
      </c>
      <c r="H235" s="219">
        <v>21.719999999999999</v>
      </c>
      <c r="I235" s="220"/>
      <c r="J235" s="221">
        <f>ROUND(I235*H235,2)</f>
        <v>0</v>
      </c>
      <c r="K235" s="222"/>
      <c r="L235" s="44"/>
      <c r="M235" s="223" t="s">
        <v>1</v>
      </c>
      <c r="N235" s="224" t="s">
        <v>39</v>
      </c>
      <c r="O235" s="91"/>
      <c r="P235" s="225">
        <f>O235*H235</f>
        <v>0</v>
      </c>
      <c r="Q235" s="225">
        <v>0.0094500000000000001</v>
      </c>
      <c r="R235" s="225">
        <f>Q235*H235</f>
        <v>0.20525399999999999</v>
      </c>
      <c r="S235" s="225">
        <v>0</v>
      </c>
      <c r="T235" s="22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7" t="s">
        <v>142</v>
      </c>
      <c r="AT235" s="227" t="s">
        <v>138</v>
      </c>
      <c r="AU235" s="227" t="s">
        <v>143</v>
      </c>
      <c r="AY235" s="17" t="s">
        <v>134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7" t="s">
        <v>143</v>
      </c>
      <c r="BK235" s="228">
        <f>ROUND(I235*H235,2)</f>
        <v>0</v>
      </c>
      <c r="BL235" s="17" t="s">
        <v>142</v>
      </c>
      <c r="BM235" s="227" t="s">
        <v>236</v>
      </c>
    </row>
    <row r="236" s="13" customFormat="1">
      <c r="A236" s="13"/>
      <c r="B236" s="229"/>
      <c r="C236" s="230"/>
      <c r="D236" s="231" t="s">
        <v>145</v>
      </c>
      <c r="E236" s="232" t="s">
        <v>1</v>
      </c>
      <c r="F236" s="233" t="s">
        <v>237</v>
      </c>
      <c r="G236" s="230"/>
      <c r="H236" s="232" t="s">
        <v>1</v>
      </c>
      <c r="I236" s="234"/>
      <c r="J236" s="230"/>
      <c r="K236" s="230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145</v>
      </c>
      <c r="AU236" s="239" t="s">
        <v>143</v>
      </c>
      <c r="AV236" s="13" t="s">
        <v>81</v>
      </c>
      <c r="AW236" s="13" t="s">
        <v>30</v>
      </c>
      <c r="AX236" s="13" t="s">
        <v>73</v>
      </c>
      <c r="AY236" s="239" t="s">
        <v>134</v>
      </c>
    </row>
    <row r="237" s="14" customFormat="1">
      <c r="A237" s="14"/>
      <c r="B237" s="240"/>
      <c r="C237" s="241"/>
      <c r="D237" s="231" t="s">
        <v>145</v>
      </c>
      <c r="E237" s="242" t="s">
        <v>1</v>
      </c>
      <c r="F237" s="243" t="s">
        <v>167</v>
      </c>
      <c r="G237" s="241"/>
      <c r="H237" s="244">
        <v>21.719999999999999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0" t="s">
        <v>145</v>
      </c>
      <c r="AU237" s="250" t="s">
        <v>143</v>
      </c>
      <c r="AV237" s="14" t="s">
        <v>143</v>
      </c>
      <c r="AW237" s="14" t="s">
        <v>30</v>
      </c>
      <c r="AX237" s="14" t="s">
        <v>73</v>
      </c>
      <c r="AY237" s="250" t="s">
        <v>134</v>
      </c>
    </row>
    <row r="238" s="15" customFormat="1">
      <c r="A238" s="15"/>
      <c r="B238" s="251"/>
      <c r="C238" s="252"/>
      <c r="D238" s="231" t="s">
        <v>145</v>
      </c>
      <c r="E238" s="253" t="s">
        <v>1</v>
      </c>
      <c r="F238" s="254" t="s">
        <v>168</v>
      </c>
      <c r="G238" s="252"/>
      <c r="H238" s="255">
        <v>21.719999999999999</v>
      </c>
      <c r="I238" s="256"/>
      <c r="J238" s="252"/>
      <c r="K238" s="252"/>
      <c r="L238" s="257"/>
      <c r="M238" s="258"/>
      <c r="N238" s="259"/>
      <c r="O238" s="259"/>
      <c r="P238" s="259"/>
      <c r="Q238" s="259"/>
      <c r="R238" s="259"/>
      <c r="S238" s="259"/>
      <c r="T238" s="260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1" t="s">
        <v>145</v>
      </c>
      <c r="AU238" s="261" t="s">
        <v>143</v>
      </c>
      <c r="AV238" s="15" t="s">
        <v>142</v>
      </c>
      <c r="AW238" s="15" t="s">
        <v>30</v>
      </c>
      <c r="AX238" s="15" t="s">
        <v>81</v>
      </c>
      <c r="AY238" s="261" t="s">
        <v>134</v>
      </c>
    </row>
    <row r="239" s="2" customFormat="1" ht="24.15" customHeight="1">
      <c r="A239" s="38"/>
      <c r="B239" s="39"/>
      <c r="C239" s="215" t="s">
        <v>238</v>
      </c>
      <c r="D239" s="215" t="s">
        <v>138</v>
      </c>
      <c r="E239" s="216" t="s">
        <v>239</v>
      </c>
      <c r="F239" s="217" t="s">
        <v>240</v>
      </c>
      <c r="G239" s="218" t="s">
        <v>223</v>
      </c>
      <c r="H239" s="219">
        <v>0.23999999999999999</v>
      </c>
      <c r="I239" s="220"/>
      <c r="J239" s="221">
        <f>ROUND(I239*H239,2)</f>
        <v>0</v>
      </c>
      <c r="K239" s="222"/>
      <c r="L239" s="44"/>
      <c r="M239" s="223" t="s">
        <v>1</v>
      </c>
      <c r="N239" s="224" t="s">
        <v>39</v>
      </c>
      <c r="O239" s="91"/>
      <c r="P239" s="225">
        <f>O239*H239</f>
        <v>0</v>
      </c>
      <c r="Q239" s="225">
        <v>0.19500000000000001</v>
      </c>
      <c r="R239" s="225">
        <f>Q239*H239</f>
        <v>0.046800000000000001</v>
      </c>
      <c r="S239" s="225">
        <v>0</v>
      </c>
      <c r="T239" s="22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7" t="s">
        <v>142</v>
      </c>
      <c r="AT239" s="227" t="s">
        <v>138</v>
      </c>
      <c r="AU239" s="227" t="s">
        <v>143</v>
      </c>
      <c r="AY239" s="17" t="s">
        <v>134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7" t="s">
        <v>143</v>
      </c>
      <c r="BK239" s="228">
        <f>ROUND(I239*H239,2)</f>
        <v>0</v>
      </c>
      <c r="BL239" s="17" t="s">
        <v>142</v>
      </c>
      <c r="BM239" s="227" t="s">
        <v>241</v>
      </c>
    </row>
    <row r="240" s="13" customFormat="1">
      <c r="A240" s="13"/>
      <c r="B240" s="229"/>
      <c r="C240" s="230"/>
      <c r="D240" s="231" t="s">
        <v>145</v>
      </c>
      <c r="E240" s="232" t="s">
        <v>1</v>
      </c>
      <c r="F240" s="233" t="s">
        <v>225</v>
      </c>
      <c r="G240" s="230"/>
      <c r="H240" s="232" t="s">
        <v>1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9" t="s">
        <v>145</v>
      </c>
      <c r="AU240" s="239" t="s">
        <v>143</v>
      </c>
      <c r="AV240" s="13" t="s">
        <v>81</v>
      </c>
      <c r="AW240" s="13" t="s">
        <v>30</v>
      </c>
      <c r="AX240" s="13" t="s">
        <v>73</v>
      </c>
      <c r="AY240" s="239" t="s">
        <v>134</v>
      </c>
    </row>
    <row r="241" s="14" customFormat="1">
      <c r="A241" s="14"/>
      <c r="B241" s="240"/>
      <c r="C241" s="241"/>
      <c r="D241" s="231" t="s">
        <v>145</v>
      </c>
      <c r="E241" s="242" t="s">
        <v>1</v>
      </c>
      <c r="F241" s="243" t="s">
        <v>242</v>
      </c>
      <c r="G241" s="241"/>
      <c r="H241" s="244">
        <v>0.12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145</v>
      </c>
      <c r="AU241" s="250" t="s">
        <v>143</v>
      </c>
      <c r="AV241" s="14" t="s">
        <v>143</v>
      </c>
      <c r="AW241" s="14" t="s">
        <v>30</v>
      </c>
      <c r="AX241" s="14" t="s">
        <v>73</v>
      </c>
      <c r="AY241" s="250" t="s">
        <v>134</v>
      </c>
    </row>
    <row r="242" s="13" customFormat="1">
      <c r="A242" s="13"/>
      <c r="B242" s="229"/>
      <c r="C242" s="230"/>
      <c r="D242" s="231" t="s">
        <v>145</v>
      </c>
      <c r="E242" s="232" t="s">
        <v>1</v>
      </c>
      <c r="F242" s="233" t="s">
        <v>160</v>
      </c>
      <c r="G242" s="230"/>
      <c r="H242" s="232" t="s">
        <v>1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145</v>
      </c>
      <c r="AU242" s="239" t="s">
        <v>143</v>
      </c>
      <c r="AV242" s="13" t="s">
        <v>81</v>
      </c>
      <c r="AW242" s="13" t="s">
        <v>30</v>
      </c>
      <c r="AX242" s="13" t="s">
        <v>73</v>
      </c>
      <c r="AY242" s="239" t="s">
        <v>134</v>
      </c>
    </row>
    <row r="243" s="14" customFormat="1">
      <c r="A243" s="14"/>
      <c r="B243" s="240"/>
      <c r="C243" s="241"/>
      <c r="D243" s="231" t="s">
        <v>145</v>
      </c>
      <c r="E243" s="242" t="s">
        <v>1</v>
      </c>
      <c r="F243" s="243" t="s">
        <v>242</v>
      </c>
      <c r="G243" s="241"/>
      <c r="H243" s="244">
        <v>0.12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145</v>
      </c>
      <c r="AU243" s="250" t="s">
        <v>143</v>
      </c>
      <c r="AV243" s="14" t="s">
        <v>143</v>
      </c>
      <c r="AW243" s="14" t="s">
        <v>30</v>
      </c>
      <c r="AX243" s="14" t="s">
        <v>73</v>
      </c>
      <c r="AY243" s="250" t="s">
        <v>134</v>
      </c>
    </row>
    <row r="244" s="15" customFormat="1">
      <c r="A244" s="15"/>
      <c r="B244" s="251"/>
      <c r="C244" s="252"/>
      <c r="D244" s="231" t="s">
        <v>145</v>
      </c>
      <c r="E244" s="253" t="s">
        <v>1</v>
      </c>
      <c r="F244" s="254" t="s">
        <v>168</v>
      </c>
      <c r="G244" s="252"/>
      <c r="H244" s="255">
        <v>0.23999999999999999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1" t="s">
        <v>145</v>
      </c>
      <c r="AU244" s="261" t="s">
        <v>143</v>
      </c>
      <c r="AV244" s="15" t="s">
        <v>142</v>
      </c>
      <c r="AW244" s="15" t="s">
        <v>30</v>
      </c>
      <c r="AX244" s="15" t="s">
        <v>81</v>
      </c>
      <c r="AY244" s="261" t="s">
        <v>134</v>
      </c>
    </row>
    <row r="245" s="2" customFormat="1" ht="24.15" customHeight="1">
      <c r="A245" s="38"/>
      <c r="B245" s="39"/>
      <c r="C245" s="215" t="s">
        <v>243</v>
      </c>
      <c r="D245" s="215" t="s">
        <v>138</v>
      </c>
      <c r="E245" s="216" t="s">
        <v>244</v>
      </c>
      <c r="F245" s="217" t="s">
        <v>245</v>
      </c>
      <c r="G245" s="218" t="s">
        <v>141</v>
      </c>
      <c r="H245" s="219">
        <v>1</v>
      </c>
      <c r="I245" s="220"/>
      <c r="J245" s="221">
        <f>ROUND(I245*H245,2)</f>
        <v>0</v>
      </c>
      <c r="K245" s="222"/>
      <c r="L245" s="44"/>
      <c r="M245" s="223" t="s">
        <v>1</v>
      </c>
      <c r="N245" s="224" t="s">
        <v>39</v>
      </c>
      <c r="O245" s="91"/>
      <c r="P245" s="225">
        <f>O245*H245</f>
        <v>0</v>
      </c>
      <c r="Q245" s="225">
        <v>0</v>
      </c>
      <c r="R245" s="225">
        <f>Q245*H245</f>
        <v>0</v>
      </c>
      <c r="S245" s="225">
        <v>0</v>
      </c>
      <c r="T245" s="22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7" t="s">
        <v>142</v>
      </c>
      <c r="AT245" s="227" t="s">
        <v>138</v>
      </c>
      <c r="AU245" s="227" t="s">
        <v>143</v>
      </c>
      <c r="AY245" s="17" t="s">
        <v>134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7" t="s">
        <v>143</v>
      </c>
      <c r="BK245" s="228">
        <f>ROUND(I245*H245,2)</f>
        <v>0</v>
      </c>
      <c r="BL245" s="17" t="s">
        <v>142</v>
      </c>
      <c r="BM245" s="227" t="s">
        <v>246</v>
      </c>
    </row>
    <row r="246" s="13" customFormat="1">
      <c r="A246" s="13"/>
      <c r="B246" s="229"/>
      <c r="C246" s="230"/>
      <c r="D246" s="231" t="s">
        <v>145</v>
      </c>
      <c r="E246" s="232" t="s">
        <v>1</v>
      </c>
      <c r="F246" s="233" t="s">
        <v>162</v>
      </c>
      <c r="G246" s="230"/>
      <c r="H246" s="232" t="s">
        <v>1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145</v>
      </c>
      <c r="AU246" s="239" t="s">
        <v>143</v>
      </c>
      <c r="AV246" s="13" t="s">
        <v>81</v>
      </c>
      <c r="AW246" s="13" t="s">
        <v>30</v>
      </c>
      <c r="AX246" s="13" t="s">
        <v>73</v>
      </c>
      <c r="AY246" s="239" t="s">
        <v>134</v>
      </c>
    </row>
    <row r="247" s="14" customFormat="1">
      <c r="A247" s="14"/>
      <c r="B247" s="240"/>
      <c r="C247" s="241"/>
      <c r="D247" s="231" t="s">
        <v>145</v>
      </c>
      <c r="E247" s="242" t="s">
        <v>1</v>
      </c>
      <c r="F247" s="243" t="s">
        <v>81</v>
      </c>
      <c r="G247" s="241"/>
      <c r="H247" s="244">
        <v>1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145</v>
      </c>
      <c r="AU247" s="250" t="s">
        <v>143</v>
      </c>
      <c r="AV247" s="14" t="s">
        <v>143</v>
      </c>
      <c r="AW247" s="14" t="s">
        <v>30</v>
      </c>
      <c r="AX247" s="14" t="s">
        <v>81</v>
      </c>
      <c r="AY247" s="250" t="s">
        <v>134</v>
      </c>
    </row>
    <row r="248" s="2" customFormat="1" ht="16.5" customHeight="1">
      <c r="A248" s="38"/>
      <c r="B248" s="39"/>
      <c r="C248" s="262" t="s">
        <v>247</v>
      </c>
      <c r="D248" s="262" t="s">
        <v>248</v>
      </c>
      <c r="E248" s="263" t="s">
        <v>249</v>
      </c>
      <c r="F248" s="264" t="s">
        <v>250</v>
      </c>
      <c r="G248" s="265" t="s">
        <v>141</v>
      </c>
      <c r="H248" s="266">
        <v>1</v>
      </c>
      <c r="I248" s="267"/>
      <c r="J248" s="268">
        <f>ROUND(I248*H248,2)</f>
        <v>0</v>
      </c>
      <c r="K248" s="269"/>
      <c r="L248" s="270"/>
      <c r="M248" s="271" t="s">
        <v>1</v>
      </c>
      <c r="N248" s="272" t="s">
        <v>39</v>
      </c>
      <c r="O248" s="91"/>
      <c r="P248" s="225">
        <f>O248*H248</f>
        <v>0</v>
      </c>
      <c r="Q248" s="225">
        <v>0.0025999999999999999</v>
      </c>
      <c r="R248" s="225">
        <f>Q248*H248</f>
        <v>0.0025999999999999999</v>
      </c>
      <c r="S248" s="225">
        <v>0</v>
      </c>
      <c r="T248" s="22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7" t="s">
        <v>251</v>
      </c>
      <c r="AT248" s="227" t="s">
        <v>248</v>
      </c>
      <c r="AU248" s="227" t="s">
        <v>143</v>
      </c>
      <c r="AY248" s="17" t="s">
        <v>134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7" t="s">
        <v>143</v>
      </c>
      <c r="BK248" s="228">
        <f>ROUND(I248*H248,2)</f>
        <v>0</v>
      </c>
      <c r="BL248" s="17" t="s">
        <v>142</v>
      </c>
      <c r="BM248" s="227" t="s">
        <v>252</v>
      </c>
    </row>
    <row r="249" s="12" customFormat="1" ht="22.8" customHeight="1">
      <c r="A249" s="12"/>
      <c r="B249" s="199"/>
      <c r="C249" s="200"/>
      <c r="D249" s="201" t="s">
        <v>72</v>
      </c>
      <c r="E249" s="213" t="s">
        <v>253</v>
      </c>
      <c r="F249" s="213" t="s">
        <v>254</v>
      </c>
      <c r="G249" s="200"/>
      <c r="H249" s="200"/>
      <c r="I249" s="203"/>
      <c r="J249" s="214">
        <f>BK249</f>
        <v>0</v>
      </c>
      <c r="K249" s="200"/>
      <c r="L249" s="205"/>
      <c r="M249" s="206"/>
      <c r="N249" s="207"/>
      <c r="O249" s="207"/>
      <c r="P249" s="208">
        <f>SUM(P250:P343)</f>
        <v>0</v>
      </c>
      <c r="Q249" s="207"/>
      <c r="R249" s="208">
        <f>SUM(R250:R343)</f>
        <v>0.0055686899999999994</v>
      </c>
      <c r="S249" s="207"/>
      <c r="T249" s="209">
        <f>SUM(T250:T343)</f>
        <v>2.7610669999999997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0" t="s">
        <v>81</v>
      </c>
      <c r="AT249" s="211" t="s">
        <v>72</v>
      </c>
      <c r="AU249" s="211" t="s">
        <v>81</v>
      </c>
      <c r="AY249" s="210" t="s">
        <v>134</v>
      </c>
      <c r="BK249" s="212">
        <f>SUM(BK250:BK343)</f>
        <v>0</v>
      </c>
    </row>
    <row r="250" s="2" customFormat="1" ht="33" customHeight="1">
      <c r="A250" s="38"/>
      <c r="B250" s="39"/>
      <c r="C250" s="215" t="s">
        <v>255</v>
      </c>
      <c r="D250" s="215" t="s">
        <v>138</v>
      </c>
      <c r="E250" s="216" t="s">
        <v>256</v>
      </c>
      <c r="F250" s="217" t="s">
        <v>257</v>
      </c>
      <c r="G250" s="218" t="s">
        <v>151</v>
      </c>
      <c r="H250" s="219">
        <v>32.756999999999998</v>
      </c>
      <c r="I250" s="220"/>
      <c r="J250" s="221">
        <f>ROUND(I250*H250,2)</f>
        <v>0</v>
      </c>
      <c r="K250" s="222"/>
      <c r="L250" s="44"/>
      <c r="M250" s="223" t="s">
        <v>1</v>
      </c>
      <c r="N250" s="224" t="s">
        <v>39</v>
      </c>
      <c r="O250" s="91"/>
      <c r="P250" s="225">
        <f>O250*H250</f>
        <v>0</v>
      </c>
      <c r="Q250" s="225">
        <v>0.00012999999999999999</v>
      </c>
      <c r="R250" s="225">
        <f>Q250*H250</f>
        <v>0.0042584099999999989</v>
      </c>
      <c r="S250" s="225">
        <v>0</v>
      </c>
      <c r="T250" s="22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7" t="s">
        <v>142</v>
      </c>
      <c r="AT250" s="227" t="s">
        <v>138</v>
      </c>
      <c r="AU250" s="227" t="s">
        <v>143</v>
      </c>
      <c r="AY250" s="17" t="s">
        <v>134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143</v>
      </c>
      <c r="BK250" s="228">
        <f>ROUND(I250*H250,2)</f>
        <v>0</v>
      </c>
      <c r="BL250" s="17" t="s">
        <v>142</v>
      </c>
      <c r="BM250" s="227" t="s">
        <v>258</v>
      </c>
    </row>
    <row r="251" s="13" customFormat="1">
      <c r="A251" s="13"/>
      <c r="B251" s="229"/>
      <c r="C251" s="230"/>
      <c r="D251" s="231" t="s">
        <v>145</v>
      </c>
      <c r="E251" s="232" t="s">
        <v>1</v>
      </c>
      <c r="F251" s="233" t="s">
        <v>160</v>
      </c>
      <c r="G251" s="230"/>
      <c r="H251" s="232" t="s">
        <v>1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145</v>
      </c>
      <c r="AU251" s="239" t="s">
        <v>143</v>
      </c>
      <c r="AV251" s="13" t="s">
        <v>81</v>
      </c>
      <c r="AW251" s="13" t="s">
        <v>30</v>
      </c>
      <c r="AX251" s="13" t="s">
        <v>73</v>
      </c>
      <c r="AY251" s="239" t="s">
        <v>134</v>
      </c>
    </row>
    <row r="252" s="14" customFormat="1">
      <c r="A252" s="14"/>
      <c r="B252" s="240"/>
      <c r="C252" s="241"/>
      <c r="D252" s="231" t="s">
        <v>145</v>
      </c>
      <c r="E252" s="242" t="s">
        <v>1</v>
      </c>
      <c r="F252" s="243" t="s">
        <v>161</v>
      </c>
      <c r="G252" s="241"/>
      <c r="H252" s="244">
        <v>6.8529999999999998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145</v>
      </c>
      <c r="AU252" s="250" t="s">
        <v>143</v>
      </c>
      <c r="AV252" s="14" t="s">
        <v>143</v>
      </c>
      <c r="AW252" s="14" t="s">
        <v>30</v>
      </c>
      <c r="AX252" s="14" t="s">
        <v>73</v>
      </c>
      <c r="AY252" s="250" t="s">
        <v>134</v>
      </c>
    </row>
    <row r="253" s="13" customFormat="1">
      <c r="A253" s="13"/>
      <c r="B253" s="229"/>
      <c r="C253" s="230"/>
      <c r="D253" s="231" t="s">
        <v>145</v>
      </c>
      <c r="E253" s="232" t="s">
        <v>1</v>
      </c>
      <c r="F253" s="233" t="s">
        <v>162</v>
      </c>
      <c r="G253" s="230"/>
      <c r="H253" s="232" t="s">
        <v>1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145</v>
      </c>
      <c r="AU253" s="239" t="s">
        <v>143</v>
      </c>
      <c r="AV253" s="13" t="s">
        <v>81</v>
      </c>
      <c r="AW253" s="13" t="s">
        <v>30</v>
      </c>
      <c r="AX253" s="13" t="s">
        <v>73</v>
      </c>
      <c r="AY253" s="239" t="s">
        <v>134</v>
      </c>
    </row>
    <row r="254" s="14" customFormat="1">
      <c r="A254" s="14"/>
      <c r="B254" s="240"/>
      <c r="C254" s="241"/>
      <c r="D254" s="231" t="s">
        <v>145</v>
      </c>
      <c r="E254" s="242" t="s">
        <v>1</v>
      </c>
      <c r="F254" s="243" t="s">
        <v>163</v>
      </c>
      <c r="G254" s="241"/>
      <c r="H254" s="244">
        <v>0.58799999999999997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145</v>
      </c>
      <c r="AU254" s="250" t="s">
        <v>143</v>
      </c>
      <c r="AV254" s="14" t="s">
        <v>143</v>
      </c>
      <c r="AW254" s="14" t="s">
        <v>30</v>
      </c>
      <c r="AX254" s="14" t="s">
        <v>73</v>
      </c>
      <c r="AY254" s="250" t="s">
        <v>134</v>
      </c>
    </row>
    <row r="255" s="13" customFormat="1">
      <c r="A255" s="13"/>
      <c r="B255" s="229"/>
      <c r="C255" s="230"/>
      <c r="D255" s="231" t="s">
        <v>145</v>
      </c>
      <c r="E255" s="232" t="s">
        <v>1</v>
      </c>
      <c r="F255" s="233" t="s">
        <v>164</v>
      </c>
      <c r="G255" s="230"/>
      <c r="H255" s="232" t="s">
        <v>1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9" t="s">
        <v>145</v>
      </c>
      <c r="AU255" s="239" t="s">
        <v>143</v>
      </c>
      <c r="AV255" s="13" t="s">
        <v>81</v>
      </c>
      <c r="AW255" s="13" t="s">
        <v>30</v>
      </c>
      <c r="AX255" s="13" t="s">
        <v>73</v>
      </c>
      <c r="AY255" s="239" t="s">
        <v>134</v>
      </c>
    </row>
    <row r="256" s="14" customFormat="1">
      <c r="A256" s="14"/>
      <c r="B256" s="240"/>
      <c r="C256" s="241"/>
      <c r="D256" s="231" t="s">
        <v>145</v>
      </c>
      <c r="E256" s="242" t="s">
        <v>1</v>
      </c>
      <c r="F256" s="243" t="s">
        <v>165</v>
      </c>
      <c r="G256" s="241"/>
      <c r="H256" s="244">
        <v>3.5960000000000001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0" t="s">
        <v>145</v>
      </c>
      <c r="AU256" s="250" t="s">
        <v>143</v>
      </c>
      <c r="AV256" s="14" t="s">
        <v>143</v>
      </c>
      <c r="AW256" s="14" t="s">
        <v>30</v>
      </c>
      <c r="AX256" s="14" t="s">
        <v>73</v>
      </c>
      <c r="AY256" s="250" t="s">
        <v>134</v>
      </c>
    </row>
    <row r="257" s="13" customFormat="1">
      <c r="A257" s="13"/>
      <c r="B257" s="229"/>
      <c r="C257" s="230"/>
      <c r="D257" s="231" t="s">
        <v>145</v>
      </c>
      <c r="E257" s="232" t="s">
        <v>1</v>
      </c>
      <c r="F257" s="233" t="s">
        <v>166</v>
      </c>
      <c r="G257" s="230"/>
      <c r="H257" s="232" t="s">
        <v>1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145</v>
      </c>
      <c r="AU257" s="239" t="s">
        <v>143</v>
      </c>
      <c r="AV257" s="13" t="s">
        <v>81</v>
      </c>
      <c r="AW257" s="13" t="s">
        <v>30</v>
      </c>
      <c r="AX257" s="13" t="s">
        <v>73</v>
      </c>
      <c r="AY257" s="239" t="s">
        <v>134</v>
      </c>
    </row>
    <row r="258" s="14" customFormat="1">
      <c r="A258" s="14"/>
      <c r="B258" s="240"/>
      <c r="C258" s="241"/>
      <c r="D258" s="231" t="s">
        <v>145</v>
      </c>
      <c r="E258" s="242" t="s">
        <v>1</v>
      </c>
      <c r="F258" s="243" t="s">
        <v>167</v>
      </c>
      <c r="G258" s="241"/>
      <c r="H258" s="244">
        <v>21.719999999999999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0" t="s">
        <v>145</v>
      </c>
      <c r="AU258" s="250" t="s">
        <v>143</v>
      </c>
      <c r="AV258" s="14" t="s">
        <v>143</v>
      </c>
      <c r="AW258" s="14" t="s">
        <v>30</v>
      </c>
      <c r="AX258" s="14" t="s">
        <v>73</v>
      </c>
      <c r="AY258" s="250" t="s">
        <v>134</v>
      </c>
    </row>
    <row r="259" s="15" customFormat="1">
      <c r="A259" s="15"/>
      <c r="B259" s="251"/>
      <c r="C259" s="252"/>
      <c r="D259" s="231" t="s">
        <v>145</v>
      </c>
      <c r="E259" s="253" t="s">
        <v>1</v>
      </c>
      <c r="F259" s="254" t="s">
        <v>168</v>
      </c>
      <c r="G259" s="252"/>
      <c r="H259" s="255">
        <v>32.756999999999998</v>
      </c>
      <c r="I259" s="256"/>
      <c r="J259" s="252"/>
      <c r="K259" s="252"/>
      <c r="L259" s="257"/>
      <c r="M259" s="258"/>
      <c r="N259" s="259"/>
      <c r="O259" s="259"/>
      <c r="P259" s="259"/>
      <c r="Q259" s="259"/>
      <c r="R259" s="259"/>
      <c r="S259" s="259"/>
      <c r="T259" s="260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1" t="s">
        <v>145</v>
      </c>
      <c r="AU259" s="261" t="s">
        <v>143</v>
      </c>
      <c r="AV259" s="15" t="s">
        <v>142</v>
      </c>
      <c r="AW259" s="15" t="s">
        <v>30</v>
      </c>
      <c r="AX259" s="15" t="s">
        <v>81</v>
      </c>
      <c r="AY259" s="261" t="s">
        <v>134</v>
      </c>
    </row>
    <row r="260" s="2" customFormat="1" ht="24.15" customHeight="1">
      <c r="A260" s="38"/>
      <c r="B260" s="39"/>
      <c r="C260" s="215" t="s">
        <v>135</v>
      </c>
      <c r="D260" s="215" t="s">
        <v>138</v>
      </c>
      <c r="E260" s="216" t="s">
        <v>259</v>
      </c>
      <c r="F260" s="217" t="s">
        <v>260</v>
      </c>
      <c r="G260" s="218" t="s">
        <v>151</v>
      </c>
      <c r="H260" s="219">
        <v>32.756999999999998</v>
      </c>
      <c r="I260" s="220"/>
      <c r="J260" s="221">
        <f>ROUND(I260*H260,2)</f>
        <v>0</v>
      </c>
      <c r="K260" s="222"/>
      <c r="L260" s="44"/>
      <c r="M260" s="223" t="s">
        <v>1</v>
      </c>
      <c r="N260" s="224" t="s">
        <v>39</v>
      </c>
      <c r="O260" s="91"/>
      <c r="P260" s="225">
        <f>O260*H260</f>
        <v>0</v>
      </c>
      <c r="Q260" s="225">
        <v>4.0000000000000003E-05</v>
      </c>
      <c r="R260" s="225">
        <f>Q260*H260</f>
        <v>0.00131028</v>
      </c>
      <c r="S260" s="225">
        <v>0</v>
      </c>
      <c r="T260" s="22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142</v>
      </c>
      <c r="AT260" s="227" t="s">
        <v>138</v>
      </c>
      <c r="AU260" s="227" t="s">
        <v>143</v>
      </c>
      <c r="AY260" s="17" t="s">
        <v>134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143</v>
      </c>
      <c r="BK260" s="228">
        <f>ROUND(I260*H260,2)</f>
        <v>0</v>
      </c>
      <c r="BL260" s="17" t="s">
        <v>142</v>
      </c>
      <c r="BM260" s="227" t="s">
        <v>261</v>
      </c>
    </row>
    <row r="261" s="13" customFormat="1">
      <c r="A261" s="13"/>
      <c r="B261" s="229"/>
      <c r="C261" s="230"/>
      <c r="D261" s="231" t="s">
        <v>145</v>
      </c>
      <c r="E261" s="232" t="s">
        <v>1</v>
      </c>
      <c r="F261" s="233" t="s">
        <v>160</v>
      </c>
      <c r="G261" s="230"/>
      <c r="H261" s="232" t="s">
        <v>1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145</v>
      </c>
      <c r="AU261" s="239" t="s">
        <v>143</v>
      </c>
      <c r="AV261" s="13" t="s">
        <v>81</v>
      </c>
      <c r="AW261" s="13" t="s">
        <v>30</v>
      </c>
      <c r="AX261" s="13" t="s">
        <v>73</v>
      </c>
      <c r="AY261" s="239" t="s">
        <v>134</v>
      </c>
    </row>
    <row r="262" s="14" customFormat="1">
      <c r="A262" s="14"/>
      <c r="B262" s="240"/>
      <c r="C262" s="241"/>
      <c r="D262" s="231" t="s">
        <v>145</v>
      </c>
      <c r="E262" s="242" t="s">
        <v>1</v>
      </c>
      <c r="F262" s="243" t="s">
        <v>161</v>
      </c>
      <c r="G262" s="241"/>
      <c r="H262" s="244">
        <v>6.8529999999999998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145</v>
      </c>
      <c r="AU262" s="250" t="s">
        <v>143</v>
      </c>
      <c r="AV262" s="14" t="s">
        <v>143</v>
      </c>
      <c r="AW262" s="14" t="s">
        <v>30</v>
      </c>
      <c r="AX262" s="14" t="s">
        <v>73</v>
      </c>
      <c r="AY262" s="250" t="s">
        <v>134</v>
      </c>
    </row>
    <row r="263" s="13" customFormat="1">
      <c r="A263" s="13"/>
      <c r="B263" s="229"/>
      <c r="C263" s="230"/>
      <c r="D263" s="231" t="s">
        <v>145</v>
      </c>
      <c r="E263" s="232" t="s">
        <v>1</v>
      </c>
      <c r="F263" s="233" t="s">
        <v>162</v>
      </c>
      <c r="G263" s="230"/>
      <c r="H263" s="232" t="s">
        <v>1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145</v>
      </c>
      <c r="AU263" s="239" t="s">
        <v>143</v>
      </c>
      <c r="AV263" s="13" t="s">
        <v>81</v>
      </c>
      <c r="AW263" s="13" t="s">
        <v>30</v>
      </c>
      <c r="AX263" s="13" t="s">
        <v>73</v>
      </c>
      <c r="AY263" s="239" t="s">
        <v>134</v>
      </c>
    </row>
    <row r="264" s="14" customFormat="1">
      <c r="A264" s="14"/>
      <c r="B264" s="240"/>
      <c r="C264" s="241"/>
      <c r="D264" s="231" t="s">
        <v>145</v>
      </c>
      <c r="E264" s="242" t="s">
        <v>1</v>
      </c>
      <c r="F264" s="243" t="s">
        <v>163</v>
      </c>
      <c r="G264" s="241"/>
      <c r="H264" s="244">
        <v>0.58799999999999997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0" t="s">
        <v>145</v>
      </c>
      <c r="AU264" s="250" t="s">
        <v>143</v>
      </c>
      <c r="AV264" s="14" t="s">
        <v>143</v>
      </c>
      <c r="AW264" s="14" t="s">
        <v>30</v>
      </c>
      <c r="AX264" s="14" t="s">
        <v>73</v>
      </c>
      <c r="AY264" s="250" t="s">
        <v>134</v>
      </c>
    </row>
    <row r="265" s="13" customFormat="1">
      <c r="A265" s="13"/>
      <c r="B265" s="229"/>
      <c r="C265" s="230"/>
      <c r="D265" s="231" t="s">
        <v>145</v>
      </c>
      <c r="E265" s="232" t="s">
        <v>1</v>
      </c>
      <c r="F265" s="233" t="s">
        <v>164</v>
      </c>
      <c r="G265" s="230"/>
      <c r="H265" s="232" t="s">
        <v>1</v>
      </c>
      <c r="I265" s="234"/>
      <c r="J265" s="230"/>
      <c r="K265" s="230"/>
      <c r="L265" s="235"/>
      <c r="M265" s="236"/>
      <c r="N265" s="237"/>
      <c r="O265" s="237"/>
      <c r="P265" s="237"/>
      <c r="Q265" s="237"/>
      <c r="R265" s="237"/>
      <c r="S265" s="237"/>
      <c r="T265" s="23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9" t="s">
        <v>145</v>
      </c>
      <c r="AU265" s="239" t="s">
        <v>143</v>
      </c>
      <c r="AV265" s="13" t="s">
        <v>81</v>
      </c>
      <c r="AW265" s="13" t="s">
        <v>30</v>
      </c>
      <c r="AX265" s="13" t="s">
        <v>73</v>
      </c>
      <c r="AY265" s="239" t="s">
        <v>134</v>
      </c>
    </row>
    <row r="266" s="14" customFormat="1">
      <c r="A266" s="14"/>
      <c r="B266" s="240"/>
      <c r="C266" s="241"/>
      <c r="D266" s="231" t="s">
        <v>145</v>
      </c>
      <c r="E266" s="242" t="s">
        <v>1</v>
      </c>
      <c r="F266" s="243" t="s">
        <v>165</v>
      </c>
      <c r="G266" s="241"/>
      <c r="H266" s="244">
        <v>3.5960000000000001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0" t="s">
        <v>145</v>
      </c>
      <c r="AU266" s="250" t="s">
        <v>143</v>
      </c>
      <c r="AV266" s="14" t="s">
        <v>143</v>
      </c>
      <c r="AW266" s="14" t="s">
        <v>30</v>
      </c>
      <c r="AX266" s="14" t="s">
        <v>73</v>
      </c>
      <c r="AY266" s="250" t="s">
        <v>134</v>
      </c>
    </row>
    <row r="267" s="13" customFormat="1">
      <c r="A267" s="13"/>
      <c r="B267" s="229"/>
      <c r="C267" s="230"/>
      <c r="D267" s="231" t="s">
        <v>145</v>
      </c>
      <c r="E267" s="232" t="s">
        <v>1</v>
      </c>
      <c r="F267" s="233" t="s">
        <v>166</v>
      </c>
      <c r="G267" s="230"/>
      <c r="H267" s="232" t="s">
        <v>1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145</v>
      </c>
      <c r="AU267" s="239" t="s">
        <v>143</v>
      </c>
      <c r="AV267" s="13" t="s">
        <v>81</v>
      </c>
      <c r="AW267" s="13" t="s">
        <v>30</v>
      </c>
      <c r="AX267" s="13" t="s">
        <v>73</v>
      </c>
      <c r="AY267" s="239" t="s">
        <v>134</v>
      </c>
    </row>
    <row r="268" s="14" customFormat="1">
      <c r="A268" s="14"/>
      <c r="B268" s="240"/>
      <c r="C268" s="241"/>
      <c r="D268" s="231" t="s">
        <v>145</v>
      </c>
      <c r="E268" s="242" t="s">
        <v>1</v>
      </c>
      <c r="F268" s="243" t="s">
        <v>167</v>
      </c>
      <c r="G268" s="241"/>
      <c r="H268" s="244">
        <v>21.719999999999999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145</v>
      </c>
      <c r="AU268" s="250" t="s">
        <v>143</v>
      </c>
      <c r="AV268" s="14" t="s">
        <v>143</v>
      </c>
      <c r="AW268" s="14" t="s">
        <v>30</v>
      </c>
      <c r="AX268" s="14" t="s">
        <v>73</v>
      </c>
      <c r="AY268" s="250" t="s">
        <v>134</v>
      </c>
    </row>
    <row r="269" s="15" customFormat="1">
      <c r="A269" s="15"/>
      <c r="B269" s="251"/>
      <c r="C269" s="252"/>
      <c r="D269" s="231" t="s">
        <v>145</v>
      </c>
      <c r="E269" s="253" t="s">
        <v>1</v>
      </c>
      <c r="F269" s="254" t="s">
        <v>168</v>
      </c>
      <c r="G269" s="252"/>
      <c r="H269" s="255">
        <v>32.756999999999998</v>
      </c>
      <c r="I269" s="256"/>
      <c r="J269" s="252"/>
      <c r="K269" s="252"/>
      <c r="L269" s="257"/>
      <c r="M269" s="258"/>
      <c r="N269" s="259"/>
      <c r="O269" s="259"/>
      <c r="P269" s="259"/>
      <c r="Q269" s="259"/>
      <c r="R269" s="259"/>
      <c r="S269" s="259"/>
      <c r="T269" s="260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1" t="s">
        <v>145</v>
      </c>
      <c r="AU269" s="261" t="s">
        <v>143</v>
      </c>
      <c r="AV269" s="15" t="s">
        <v>142</v>
      </c>
      <c r="AW269" s="15" t="s">
        <v>30</v>
      </c>
      <c r="AX269" s="15" t="s">
        <v>81</v>
      </c>
      <c r="AY269" s="261" t="s">
        <v>134</v>
      </c>
    </row>
    <row r="270" s="2" customFormat="1" ht="16.5" customHeight="1">
      <c r="A270" s="38"/>
      <c r="B270" s="39"/>
      <c r="C270" s="215" t="s">
        <v>262</v>
      </c>
      <c r="D270" s="215" t="s">
        <v>138</v>
      </c>
      <c r="E270" s="216" t="s">
        <v>263</v>
      </c>
      <c r="F270" s="217" t="s">
        <v>264</v>
      </c>
      <c r="G270" s="218" t="s">
        <v>151</v>
      </c>
      <c r="H270" s="219">
        <v>4500</v>
      </c>
      <c r="I270" s="220"/>
      <c r="J270" s="221">
        <f>ROUND(I270*H270,2)</f>
        <v>0</v>
      </c>
      <c r="K270" s="222"/>
      <c r="L270" s="44"/>
      <c r="M270" s="223" t="s">
        <v>1</v>
      </c>
      <c r="N270" s="224" t="s">
        <v>39</v>
      </c>
      <c r="O270" s="91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142</v>
      </c>
      <c r="AT270" s="227" t="s">
        <v>138</v>
      </c>
      <c r="AU270" s="227" t="s">
        <v>143</v>
      </c>
      <c r="AY270" s="17" t="s">
        <v>134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143</v>
      </c>
      <c r="BK270" s="228">
        <f>ROUND(I270*H270,2)</f>
        <v>0</v>
      </c>
      <c r="BL270" s="17" t="s">
        <v>142</v>
      </c>
      <c r="BM270" s="227" t="s">
        <v>265</v>
      </c>
    </row>
    <row r="271" s="13" customFormat="1">
      <c r="A271" s="13"/>
      <c r="B271" s="229"/>
      <c r="C271" s="230"/>
      <c r="D271" s="231" t="s">
        <v>145</v>
      </c>
      <c r="E271" s="232" t="s">
        <v>1</v>
      </c>
      <c r="F271" s="233" t="s">
        <v>266</v>
      </c>
      <c r="G271" s="230"/>
      <c r="H271" s="232" t="s">
        <v>1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9" t="s">
        <v>145</v>
      </c>
      <c r="AU271" s="239" t="s">
        <v>143</v>
      </c>
      <c r="AV271" s="13" t="s">
        <v>81</v>
      </c>
      <c r="AW271" s="13" t="s">
        <v>30</v>
      </c>
      <c r="AX271" s="13" t="s">
        <v>73</v>
      </c>
      <c r="AY271" s="239" t="s">
        <v>134</v>
      </c>
    </row>
    <row r="272" s="14" customFormat="1">
      <c r="A272" s="14"/>
      <c r="B272" s="240"/>
      <c r="C272" s="241"/>
      <c r="D272" s="231" t="s">
        <v>145</v>
      </c>
      <c r="E272" s="242" t="s">
        <v>1</v>
      </c>
      <c r="F272" s="243" t="s">
        <v>267</v>
      </c>
      <c r="G272" s="241"/>
      <c r="H272" s="244">
        <v>4500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0" t="s">
        <v>145</v>
      </c>
      <c r="AU272" s="250" t="s">
        <v>143</v>
      </c>
      <c r="AV272" s="14" t="s">
        <v>143</v>
      </c>
      <c r="AW272" s="14" t="s">
        <v>30</v>
      </c>
      <c r="AX272" s="14" t="s">
        <v>81</v>
      </c>
      <c r="AY272" s="250" t="s">
        <v>134</v>
      </c>
    </row>
    <row r="273" s="2" customFormat="1" ht="21.75" customHeight="1">
      <c r="A273" s="38"/>
      <c r="B273" s="39"/>
      <c r="C273" s="215" t="s">
        <v>268</v>
      </c>
      <c r="D273" s="215" t="s">
        <v>138</v>
      </c>
      <c r="E273" s="216" t="s">
        <v>269</v>
      </c>
      <c r="F273" s="217" t="s">
        <v>270</v>
      </c>
      <c r="G273" s="218" t="s">
        <v>151</v>
      </c>
      <c r="H273" s="219">
        <v>0.64000000000000001</v>
      </c>
      <c r="I273" s="220"/>
      <c r="J273" s="221">
        <f>ROUND(I273*H273,2)</f>
        <v>0</v>
      </c>
      <c r="K273" s="222"/>
      <c r="L273" s="44"/>
      <c r="M273" s="223" t="s">
        <v>1</v>
      </c>
      <c r="N273" s="224" t="s">
        <v>39</v>
      </c>
      <c r="O273" s="91"/>
      <c r="P273" s="225">
        <f>O273*H273</f>
        <v>0</v>
      </c>
      <c r="Q273" s="225">
        <v>0</v>
      </c>
      <c r="R273" s="225">
        <f>Q273*H273</f>
        <v>0</v>
      </c>
      <c r="S273" s="225">
        <v>0.13100000000000001</v>
      </c>
      <c r="T273" s="226">
        <f>S273*H273</f>
        <v>0.083840000000000012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7" t="s">
        <v>142</v>
      </c>
      <c r="AT273" s="227" t="s">
        <v>138</v>
      </c>
      <c r="AU273" s="227" t="s">
        <v>143</v>
      </c>
      <c r="AY273" s="17" t="s">
        <v>134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7" t="s">
        <v>143</v>
      </c>
      <c r="BK273" s="228">
        <f>ROUND(I273*H273,2)</f>
        <v>0</v>
      </c>
      <c r="BL273" s="17" t="s">
        <v>142</v>
      </c>
      <c r="BM273" s="227" t="s">
        <v>271</v>
      </c>
    </row>
    <row r="274" s="13" customFormat="1">
      <c r="A274" s="13"/>
      <c r="B274" s="229"/>
      <c r="C274" s="230"/>
      <c r="D274" s="231" t="s">
        <v>145</v>
      </c>
      <c r="E274" s="232" t="s">
        <v>1</v>
      </c>
      <c r="F274" s="233" t="s">
        <v>272</v>
      </c>
      <c r="G274" s="230"/>
      <c r="H274" s="232" t="s">
        <v>1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145</v>
      </c>
      <c r="AU274" s="239" t="s">
        <v>143</v>
      </c>
      <c r="AV274" s="13" t="s">
        <v>81</v>
      </c>
      <c r="AW274" s="13" t="s">
        <v>30</v>
      </c>
      <c r="AX274" s="13" t="s">
        <v>73</v>
      </c>
      <c r="AY274" s="239" t="s">
        <v>134</v>
      </c>
    </row>
    <row r="275" s="14" customFormat="1">
      <c r="A275" s="14"/>
      <c r="B275" s="240"/>
      <c r="C275" s="241"/>
      <c r="D275" s="231" t="s">
        <v>145</v>
      </c>
      <c r="E275" s="242" t="s">
        <v>1</v>
      </c>
      <c r="F275" s="243" t="s">
        <v>273</v>
      </c>
      <c r="G275" s="241"/>
      <c r="H275" s="244">
        <v>0.64000000000000001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0" t="s">
        <v>145</v>
      </c>
      <c r="AU275" s="250" t="s">
        <v>143</v>
      </c>
      <c r="AV275" s="14" t="s">
        <v>143</v>
      </c>
      <c r="AW275" s="14" t="s">
        <v>30</v>
      </c>
      <c r="AX275" s="14" t="s">
        <v>81</v>
      </c>
      <c r="AY275" s="250" t="s">
        <v>134</v>
      </c>
    </row>
    <row r="276" s="2" customFormat="1" ht="37.8" customHeight="1">
      <c r="A276" s="38"/>
      <c r="B276" s="39"/>
      <c r="C276" s="215" t="s">
        <v>274</v>
      </c>
      <c r="D276" s="215" t="s">
        <v>138</v>
      </c>
      <c r="E276" s="216" t="s">
        <v>275</v>
      </c>
      <c r="F276" s="217" t="s">
        <v>276</v>
      </c>
      <c r="G276" s="218" t="s">
        <v>223</v>
      </c>
      <c r="H276" s="219">
        <v>0.16</v>
      </c>
      <c r="I276" s="220"/>
      <c r="J276" s="221">
        <f>ROUND(I276*H276,2)</f>
        <v>0</v>
      </c>
      <c r="K276" s="222"/>
      <c r="L276" s="44"/>
      <c r="M276" s="223" t="s">
        <v>1</v>
      </c>
      <c r="N276" s="224" t="s">
        <v>39</v>
      </c>
      <c r="O276" s="91"/>
      <c r="P276" s="225">
        <f>O276*H276</f>
        <v>0</v>
      </c>
      <c r="Q276" s="225">
        <v>0</v>
      </c>
      <c r="R276" s="225">
        <f>Q276*H276</f>
        <v>0</v>
      </c>
      <c r="S276" s="225">
        <v>2.2000000000000002</v>
      </c>
      <c r="T276" s="226">
        <f>S276*H276</f>
        <v>0.35200000000000004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7" t="s">
        <v>142</v>
      </c>
      <c r="AT276" s="227" t="s">
        <v>138</v>
      </c>
      <c r="AU276" s="227" t="s">
        <v>143</v>
      </c>
      <c r="AY276" s="17" t="s">
        <v>134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7" t="s">
        <v>143</v>
      </c>
      <c r="BK276" s="228">
        <f>ROUND(I276*H276,2)</f>
        <v>0</v>
      </c>
      <c r="BL276" s="17" t="s">
        <v>142</v>
      </c>
      <c r="BM276" s="227" t="s">
        <v>277</v>
      </c>
    </row>
    <row r="277" s="13" customFormat="1">
      <c r="A277" s="13"/>
      <c r="B277" s="229"/>
      <c r="C277" s="230"/>
      <c r="D277" s="231" t="s">
        <v>145</v>
      </c>
      <c r="E277" s="232" t="s">
        <v>1</v>
      </c>
      <c r="F277" s="233" t="s">
        <v>225</v>
      </c>
      <c r="G277" s="230"/>
      <c r="H277" s="232" t="s">
        <v>1</v>
      </c>
      <c r="I277" s="234"/>
      <c r="J277" s="230"/>
      <c r="K277" s="230"/>
      <c r="L277" s="235"/>
      <c r="M277" s="236"/>
      <c r="N277" s="237"/>
      <c r="O277" s="237"/>
      <c r="P277" s="237"/>
      <c r="Q277" s="237"/>
      <c r="R277" s="237"/>
      <c r="S277" s="237"/>
      <c r="T277" s="23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9" t="s">
        <v>145</v>
      </c>
      <c r="AU277" s="239" t="s">
        <v>143</v>
      </c>
      <c r="AV277" s="13" t="s">
        <v>81</v>
      </c>
      <c r="AW277" s="13" t="s">
        <v>30</v>
      </c>
      <c r="AX277" s="13" t="s">
        <v>73</v>
      </c>
      <c r="AY277" s="239" t="s">
        <v>134</v>
      </c>
    </row>
    <row r="278" s="14" customFormat="1">
      <c r="A278" s="14"/>
      <c r="B278" s="240"/>
      <c r="C278" s="241"/>
      <c r="D278" s="231" t="s">
        <v>145</v>
      </c>
      <c r="E278" s="242" t="s">
        <v>1</v>
      </c>
      <c r="F278" s="243" t="s">
        <v>226</v>
      </c>
      <c r="G278" s="241"/>
      <c r="H278" s="244">
        <v>0.080000000000000002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0" t="s">
        <v>145</v>
      </c>
      <c r="AU278" s="250" t="s">
        <v>143</v>
      </c>
      <c r="AV278" s="14" t="s">
        <v>143</v>
      </c>
      <c r="AW278" s="14" t="s">
        <v>30</v>
      </c>
      <c r="AX278" s="14" t="s">
        <v>73</v>
      </c>
      <c r="AY278" s="250" t="s">
        <v>134</v>
      </c>
    </row>
    <row r="279" s="13" customFormat="1">
      <c r="A279" s="13"/>
      <c r="B279" s="229"/>
      <c r="C279" s="230"/>
      <c r="D279" s="231" t="s">
        <v>145</v>
      </c>
      <c r="E279" s="232" t="s">
        <v>1</v>
      </c>
      <c r="F279" s="233" t="s">
        <v>160</v>
      </c>
      <c r="G279" s="230"/>
      <c r="H279" s="232" t="s">
        <v>1</v>
      </c>
      <c r="I279" s="234"/>
      <c r="J279" s="230"/>
      <c r="K279" s="230"/>
      <c r="L279" s="235"/>
      <c r="M279" s="236"/>
      <c r="N279" s="237"/>
      <c r="O279" s="237"/>
      <c r="P279" s="237"/>
      <c r="Q279" s="237"/>
      <c r="R279" s="237"/>
      <c r="S279" s="237"/>
      <c r="T279" s="23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9" t="s">
        <v>145</v>
      </c>
      <c r="AU279" s="239" t="s">
        <v>143</v>
      </c>
      <c r="AV279" s="13" t="s">
        <v>81</v>
      </c>
      <c r="AW279" s="13" t="s">
        <v>30</v>
      </c>
      <c r="AX279" s="13" t="s">
        <v>73</v>
      </c>
      <c r="AY279" s="239" t="s">
        <v>134</v>
      </c>
    </row>
    <row r="280" s="14" customFormat="1">
      <c r="A280" s="14"/>
      <c r="B280" s="240"/>
      <c r="C280" s="241"/>
      <c r="D280" s="231" t="s">
        <v>145</v>
      </c>
      <c r="E280" s="242" t="s">
        <v>1</v>
      </c>
      <c r="F280" s="243" t="s">
        <v>226</v>
      </c>
      <c r="G280" s="241"/>
      <c r="H280" s="244">
        <v>0.080000000000000002</v>
      </c>
      <c r="I280" s="245"/>
      <c r="J280" s="241"/>
      <c r="K280" s="241"/>
      <c r="L280" s="246"/>
      <c r="M280" s="247"/>
      <c r="N280" s="248"/>
      <c r="O280" s="248"/>
      <c r="P280" s="248"/>
      <c r="Q280" s="248"/>
      <c r="R280" s="248"/>
      <c r="S280" s="248"/>
      <c r="T280" s="24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0" t="s">
        <v>145</v>
      </c>
      <c r="AU280" s="250" t="s">
        <v>143</v>
      </c>
      <c r="AV280" s="14" t="s">
        <v>143</v>
      </c>
      <c r="AW280" s="14" t="s">
        <v>30</v>
      </c>
      <c r="AX280" s="14" t="s">
        <v>73</v>
      </c>
      <c r="AY280" s="250" t="s">
        <v>134</v>
      </c>
    </row>
    <row r="281" s="15" customFormat="1">
      <c r="A281" s="15"/>
      <c r="B281" s="251"/>
      <c r="C281" s="252"/>
      <c r="D281" s="231" t="s">
        <v>145</v>
      </c>
      <c r="E281" s="253" t="s">
        <v>1</v>
      </c>
      <c r="F281" s="254" t="s">
        <v>168</v>
      </c>
      <c r="G281" s="252"/>
      <c r="H281" s="255">
        <v>0.16</v>
      </c>
      <c r="I281" s="256"/>
      <c r="J281" s="252"/>
      <c r="K281" s="252"/>
      <c r="L281" s="257"/>
      <c r="M281" s="258"/>
      <c r="N281" s="259"/>
      <c r="O281" s="259"/>
      <c r="P281" s="259"/>
      <c r="Q281" s="259"/>
      <c r="R281" s="259"/>
      <c r="S281" s="259"/>
      <c r="T281" s="260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1" t="s">
        <v>145</v>
      </c>
      <c r="AU281" s="261" t="s">
        <v>143</v>
      </c>
      <c r="AV281" s="15" t="s">
        <v>142</v>
      </c>
      <c r="AW281" s="15" t="s">
        <v>30</v>
      </c>
      <c r="AX281" s="15" t="s">
        <v>81</v>
      </c>
      <c r="AY281" s="261" t="s">
        <v>134</v>
      </c>
    </row>
    <row r="282" s="2" customFormat="1" ht="21.75" customHeight="1">
      <c r="A282" s="38"/>
      <c r="B282" s="39"/>
      <c r="C282" s="215" t="s">
        <v>278</v>
      </c>
      <c r="D282" s="215" t="s">
        <v>138</v>
      </c>
      <c r="E282" s="216" t="s">
        <v>279</v>
      </c>
      <c r="F282" s="217" t="s">
        <v>280</v>
      </c>
      <c r="G282" s="218" t="s">
        <v>151</v>
      </c>
      <c r="H282" s="219">
        <v>11.037000000000001</v>
      </c>
      <c r="I282" s="220"/>
      <c r="J282" s="221">
        <f>ROUND(I282*H282,2)</f>
        <v>0</v>
      </c>
      <c r="K282" s="222"/>
      <c r="L282" s="44"/>
      <c r="M282" s="223" t="s">
        <v>1</v>
      </c>
      <c r="N282" s="224" t="s">
        <v>39</v>
      </c>
      <c r="O282" s="91"/>
      <c r="P282" s="225">
        <f>O282*H282</f>
        <v>0</v>
      </c>
      <c r="Q282" s="225">
        <v>0</v>
      </c>
      <c r="R282" s="225">
        <f>Q282*H282</f>
        <v>0</v>
      </c>
      <c r="S282" s="225">
        <v>0</v>
      </c>
      <c r="T282" s="22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7" t="s">
        <v>142</v>
      </c>
      <c r="AT282" s="227" t="s">
        <v>138</v>
      </c>
      <c r="AU282" s="227" t="s">
        <v>143</v>
      </c>
      <c r="AY282" s="17" t="s">
        <v>134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7" t="s">
        <v>143</v>
      </c>
      <c r="BK282" s="228">
        <f>ROUND(I282*H282,2)</f>
        <v>0</v>
      </c>
      <c r="BL282" s="17" t="s">
        <v>142</v>
      </c>
      <c r="BM282" s="227" t="s">
        <v>281</v>
      </c>
    </row>
    <row r="283" s="13" customFormat="1">
      <c r="A283" s="13"/>
      <c r="B283" s="229"/>
      <c r="C283" s="230"/>
      <c r="D283" s="231" t="s">
        <v>145</v>
      </c>
      <c r="E283" s="232" t="s">
        <v>1</v>
      </c>
      <c r="F283" s="233" t="s">
        <v>160</v>
      </c>
      <c r="G283" s="230"/>
      <c r="H283" s="232" t="s">
        <v>1</v>
      </c>
      <c r="I283" s="234"/>
      <c r="J283" s="230"/>
      <c r="K283" s="230"/>
      <c r="L283" s="235"/>
      <c r="M283" s="236"/>
      <c r="N283" s="237"/>
      <c r="O283" s="237"/>
      <c r="P283" s="237"/>
      <c r="Q283" s="237"/>
      <c r="R283" s="237"/>
      <c r="S283" s="237"/>
      <c r="T283" s="23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9" t="s">
        <v>145</v>
      </c>
      <c r="AU283" s="239" t="s">
        <v>143</v>
      </c>
      <c r="AV283" s="13" t="s">
        <v>81</v>
      </c>
      <c r="AW283" s="13" t="s">
        <v>30</v>
      </c>
      <c r="AX283" s="13" t="s">
        <v>73</v>
      </c>
      <c r="AY283" s="239" t="s">
        <v>134</v>
      </c>
    </row>
    <row r="284" s="14" customFormat="1">
      <c r="A284" s="14"/>
      <c r="B284" s="240"/>
      <c r="C284" s="241"/>
      <c r="D284" s="231" t="s">
        <v>145</v>
      </c>
      <c r="E284" s="242" t="s">
        <v>1</v>
      </c>
      <c r="F284" s="243" t="s">
        <v>161</v>
      </c>
      <c r="G284" s="241"/>
      <c r="H284" s="244">
        <v>6.8529999999999998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0" t="s">
        <v>145</v>
      </c>
      <c r="AU284" s="250" t="s">
        <v>143</v>
      </c>
      <c r="AV284" s="14" t="s">
        <v>143</v>
      </c>
      <c r="AW284" s="14" t="s">
        <v>30</v>
      </c>
      <c r="AX284" s="14" t="s">
        <v>73</v>
      </c>
      <c r="AY284" s="250" t="s">
        <v>134</v>
      </c>
    </row>
    <row r="285" s="13" customFormat="1">
      <c r="A285" s="13"/>
      <c r="B285" s="229"/>
      <c r="C285" s="230"/>
      <c r="D285" s="231" t="s">
        <v>145</v>
      </c>
      <c r="E285" s="232" t="s">
        <v>1</v>
      </c>
      <c r="F285" s="233" t="s">
        <v>162</v>
      </c>
      <c r="G285" s="230"/>
      <c r="H285" s="232" t="s">
        <v>1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9" t="s">
        <v>145</v>
      </c>
      <c r="AU285" s="239" t="s">
        <v>143</v>
      </c>
      <c r="AV285" s="13" t="s">
        <v>81</v>
      </c>
      <c r="AW285" s="13" t="s">
        <v>30</v>
      </c>
      <c r="AX285" s="13" t="s">
        <v>73</v>
      </c>
      <c r="AY285" s="239" t="s">
        <v>134</v>
      </c>
    </row>
    <row r="286" s="14" customFormat="1">
      <c r="A286" s="14"/>
      <c r="B286" s="240"/>
      <c r="C286" s="241"/>
      <c r="D286" s="231" t="s">
        <v>145</v>
      </c>
      <c r="E286" s="242" t="s">
        <v>1</v>
      </c>
      <c r="F286" s="243" t="s">
        <v>163</v>
      </c>
      <c r="G286" s="241"/>
      <c r="H286" s="244">
        <v>0.58799999999999997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0" t="s">
        <v>145</v>
      </c>
      <c r="AU286" s="250" t="s">
        <v>143</v>
      </c>
      <c r="AV286" s="14" t="s">
        <v>143</v>
      </c>
      <c r="AW286" s="14" t="s">
        <v>30</v>
      </c>
      <c r="AX286" s="14" t="s">
        <v>73</v>
      </c>
      <c r="AY286" s="250" t="s">
        <v>134</v>
      </c>
    </row>
    <row r="287" s="13" customFormat="1">
      <c r="A287" s="13"/>
      <c r="B287" s="229"/>
      <c r="C287" s="230"/>
      <c r="D287" s="231" t="s">
        <v>145</v>
      </c>
      <c r="E287" s="232" t="s">
        <v>1</v>
      </c>
      <c r="F287" s="233" t="s">
        <v>164</v>
      </c>
      <c r="G287" s="230"/>
      <c r="H287" s="232" t="s">
        <v>1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145</v>
      </c>
      <c r="AU287" s="239" t="s">
        <v>143</v>
      </c>
      <c r="AV287" s="13" t="s">
        <v>81</v>
      </c>
      <c r="AW287" s="13" t="s">
        <v>30</v>
      </c>
      <c r="AX287" s="13" t="s">
        <v>73</v>
      </c>
      <c r="AY287" s="239" t="s">
        <v>134</v>
      </c>
    </row>
    <row r="288" s="14" customFormat="1">
      <c r="A288" s="14"/>
      <c r="B288" s="240"/>
      <c r="C288" s="241"/>
      <c r="D288" s="231" t="s">
        <v>145</v>
      </c>
      <c r="E288" s="242" t="s">
        <v>1</v>
      </c>
      <c r="F288" s="243" t="s">
        <v>165</v>
      </c>
      <c r="G288" s="241"/>
      <c r="H288" s="244">
        <v>3.5960000000000001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0" t="s">
        <v>145</v>
      </c>
      <c r="AU288" s="250" t="s">
        <v>143</v>
      </c>
      <c r="AV288" s="14" t="s">
        <v>143</v>
      </c>
      <c r="AW288" s="14" t="s">
        <v>30</v>
      </c>
      <c r="AX288" s="14" t="s">
        <v>73</v>
      </c>
      <c r="AY288" s="250" t="s">
        <v>134</v>
      </c>
    </row>
    <row r="289" s="15" customFormat="1">
      <c r="A289" s="15"/>
      <c r="B289" s="251"/>
      <c r="C289" s="252"/>
      <c r="D289" s="231" t="s">
        <v>145</v>
      </c>
      <c r="E289" s="253" t="s">
        <v>1</v>
      </c>
      <c r="F289" s="254" t="s">
        <v>168</v>
      </c>
      <c r="G289" s="252"/>
      <c r="H289" s="255">
        <v>11.037000000000001</v>
      </c>
      <c r="I289" s="256"/>
      <c r="J289" s="252"/>
      <c r="K289" s="252"/>
      <c r="L289" s="257"/>
      <c r="M289" s="258"/>
      <c r="N289" s="259"/>
      <c r="O289" s="259"/>
      <c r="P289" s="259"/>
      <c r="Q289" s="259"/>
      <c r="R289" s="259"/>
      <c r="S289" s="259"/>
      <c r="T289" s="260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1" t="s">
        <v>145</v>
      </c>
      <c r="AU289" s="261" t="s">
        <v>143</v>
      </c>
      <c r="AV289" s="15" t="s">
        <v>142</v>
      </c>
      <c r="AW289" s="15" t="s">
        <v>30</v>
      </c>
      <c r="AX289" s="15" t="s">
        <v>81</v>
      </c>
      <c r="AY289" s="261" t="s">
        <v>134</v>
      </c>
    </row>
    <row r="290" s="2" customFormat="1" ht="24.15" customHeight="1">
      <c r="A290" s="38"/>
      <c r="B290" s="39"/>
      <c r="C290" s="215" t="s">
        <v>282</v>
      </c>
      <c r="D290" s="215" t="s">
        <v>138</v>
      </c>
      <c r="E290" s="216" t="s">
        <v>283</v>
      </c>
      <c r="F290" s="217" t="s">
        <v>284</v>
      </c>
      <c r="G290" s="218" t="s">
        <v>151</v>
      </c>
      <c r="H290" s="219">
        <v>11.037000000000001</v>
      </c>
      <c r="I290" s="220"/>
      <c r="J290" s="221">
        <f>ROUND(I290*H290,2)</f>
        <v>0</v>
      </c>
      <c r="K290" s="222"/>
      <c r="L290" s="44"/>
      <c r="M290" s="223" t="s">
        <v>1</v>
      </c>
      <c r="N290" s="224" t="s">
        <v>39</v>
      </c>
      <c r="O290" s="91"/>
      <c r="P290" s="225">
        <f>O290*H290</f>
        <v>0</v>
      </c>
      <c r="Q290" s="225">
        <v>0</v>
      </c>
      <c r="R290" s="225">
        <f>Q290*H290</f>
        <v>0</v>
      </c>
      <c r="S290" s="225">
        <v>0</v>
      </c>
      <c r="T290" s="22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7" t="s">
        <v>142</v>
      </c>
      <c r="AT290" s="227" t="s">
        <v>138</v>
      </c>
      <c r="AU290" s="227" t="s">
        <v>143</v>
      </c>
      <c r="AY290" s="17" t="s">
        <v>134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17" t="s">
        <v>143</v>
      </c>
      <c r="BK290" s="228">
        <f>ROUND(I290*H290,2)</f>
        <v>0</v>
      </c>
      <c r="BL290" s="17" t="s">
        <v>142</v>
      </c>
      <c r="BM290" s="227" t="s">
        <v>285</v>
      </c>
    </row>
    <row r="291" s="13" customFormat="1">
      <c r="A291" s="13"/>
      <c r="B291" s="229"/>
      <c r="C291" s="230"/>
      <c r="D291" s="231" t="s">
        <v>145</v>
      </c>
      <c r="E291" s="232" t="s">
        <v>1</v>
      </c>
      <c r="F291" s="233" t="s">
        <v>160</v>
      </c>
      <c r="G291" s="230"/>
      <c r="H291" s="232" t="s">
        <v>1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145</v>
      </c>
      <c r="AU291" s="239" t="s">
        <v>143</v>
      </c>
      <c r="AV291" s="13" t="s">
        <v>81</v>
      </c>
      <c r="AW291" s="13" t="s">
        <v>30</v>
      </c>
      <c r="AX291" s="13" t="s">
        <v>73</v>
      </c>
      <c r="AY291" s="239" t="s">
        <v>134</v>
      </c>
    </row>
    <row r="292" s="14" customFormat="1">
      <c r="A292" s="14"/>
      <c r="B292" s="240"/>
      <c r="C292" s="241"/>
      <c r="D292" s="231" t="s">
        <v>145</v>
      </c>
      <c r="E292" s="242" t="s">
        <v>1</v>
      </c>
      <c r="F292" s="243" t="s">
        <v>161</v>
      </c>
      <c r="G292" s="241"/>
      <c r="H292" s="244">
        <v>6.8529999999999998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0" t="s">
        <v>145</v>
      </c>
      <c r="AU292" s="250" t="s">
        <v>143</v>
      </c>
      <c r="AV292" s="14" t="s">
        <v>143</v>
      </c>
      <c r="AW292" s="14" t="s">
        <v>30</v>
      </c>
      <c r="AX292" s="14" t="s">
        <v>73</v>
      </c>
      <c r="AY292" s="250" t="s">
        <v>134</v>
      </c>
    </row>
    <row r="293" s="13" customFormat="1">
      <c r="A293" s="13"/>
      <c r="B293" s="229"/>
      <c r="C293" s="230"/>
      <c r="D293" s="231" t="s">
        <v>145</v>
      </c>
      <c r="E293" s="232" t="s">
        <v>1</v>
      </c>
      <c r="F293" s="233" t="s">
        <v>162</v>
      </c>
      <c r="G293" s="230"/>
      <c r="H293" s="232" t="s">
        <v>1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145</v>
      </c>
      <c r="AU293" s="239" t="s">
        <v>143</v>
      </c>
      <c r="AV293" s="13" t="s">
        <v>81</v>
      </c>
      <c r="AW293" s="13" t="s">
        <v>30</v>
      </c>
      <c r="AX293" s="13" t="s">
        <v>73</v>
      </c>
      <c r="AY293" s="239" t="s">
        <v>134</v>
      </c>
    </row>
    <row r="294" s="14" customFormat="1">
      <c r="A294" s="14"/>
      <c r="B294" s="240"/>
      <c r="C294" s="241"/>
      <c r="D294" s="231" t="s">
        <v>145</v>
      </c>
      <c r="E294" s="242" t="s">
        <v>1</v>
      </c>
      <c r="F294" s="243" t="s">
        <v>163</v>
      </c>
      <c r="G294" s="241"/>
      <c r="H294" s="244">
        <v>0.58799999999999997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0" t="s">
        <v>145</v>
      </c>
      <c r="AU294" s="250" t="s">
        <v>143</v>
      </c>
      <c r="AV294" s="14" t="s">
        <v>143</v>
      </c>
      <c r="AW294" s="14" t="s">
        <v>30</v>
      </c>
      <c r="AX294" s="14" t="s">
        <v>73</v>
      </c>
      <c r="AY294" s="250" t="s">
        <v>134</v>
      </c>
    </row>
    <row r="295" s="13" customFormat="1">
      <c r="A295" s="13"/>
      <c r="B295" s="229"/>
      <c r="C295" s="230"/>
      <c r="D295" s="231" t="s">
        <v>145</v>
      </c>
      <c r="E295" s="232" t="s">
        <v>1</v>
      </c>
      <c r="F295" s="233" t="s">
        <v>164</v>
      </c>
      <c r="G295" s="230"/>
      <c r="H295" s="232" t="s">
        <v>1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145</v>
      </c>
      <c r="AU295" s="239" t="s">
        <v>143</v>
      </c>
      <c r="AV295" s="13" t="s">
        <v>81</v>
      </c>
      <c r="AW295" s="13" t="s">
        <v>30</v>
      </c>
      <c r="AX295" s="13" t="s">
        <v>73</v>
      </c>
      <c r="AY295" s="239" t="s">
        <v>134</v>
      </c>
    </row>
    <row r="296" s="14" customFormat="1">
      <c r="A296" s="14"/>
      <c r="B296" s="240"/>
      <c r="C296" s="241"/>
      <c r="D296" s="231" t="s">
        <v>145</v>
      </c>
      <c r="E296" s="242" t="s">
        <v>1</v>
      </c>
      <c r="F296" s="243" t="s">
        <v>165</v>
      </c>
      <c r="G296" s="241"/>
      <c r="H296" s="244">
        <v>3.5960000000000001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0" t="s">
        <v>145</v>
      </c>
      <c r="AU296" s="250" t="s">
        <v>143</v>
      </c>
      <c r="AV296" s="14" t="s">
        <v>143</v>
      </c>
      <c r="AW296" s="14" t="s">
        <v>30</v>
      </c>
      <c r="AX296" s="14" t="s">
        <v>73</v>
      </c>
      <c r="AY296" s="250" t="s">
        <v>134</v>
      </c>
    </row>
    <row r="297" s="15" customFormat="1">
      <c r="A297" s="15"/>
      <c r="B297" s="251"/>
      <c r="C297" s="252"/>
      <c r="D297" s="231" t="s">
        <v>145</v>
      </c>
      <c r="E297" s="253" t="s">
        <v>1</v>
      </c>
      <c r="F297" s="254" t="s">
        <v>168</v>
      </c>
      <c r="G297" s="252"/>
      <c r="H297" s="255">
        <v>11.037000000000001</v>
      </c>
      <c r="I297" s="256"/>
      <c r="J297" s="252"/>
      <c r="K297" s="252"/>
      <c r="L297" s="257"/>
      <c r="M297" s="258"/>
      <c r="N297" s="259"/>
      <c r="O297" s="259"/>
      <c r="P297" s="259"/>
      <c r="Q297" s="259"/>
      <c r="R297" s="259"/>
      <c r="S297" s="259"/>
      <c r="T297" s="260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1" t="s">
        <v>145</v>
      </c>
      <c r="AU297" s="261" t="s">
        <v>143</v>
      </c>
      <c r="AV297" s="15" t="s">
        <v>142</v>
      </c>
      <c r="AW297" s="15" t="s">
        <v>30</v>
      </c>
      <c r="AX297" s="15" t="s">
        <v>81</v>
      </c>
      <c r="AY297" s="261" t="s">
        <v>134</v>
      </c>
    </row>
    <row r="298" s="2" customFormat="1" ht="24.15" customHeight="1">
      <c r="A298" s="38"/>
      <c r="B298" s="39"/>
      <c r="C298" s="215" t="s">
        <v>286</v>
      </c>
      <c r="D298" s="215" t="s">
        <v>138</v>
      </c>
      <c r="E298" s="216" t="s">
        <v>287</v>
      </c>
      <c r="F298" s="217" t="s">
        <v>288</v>
      </c>
      <c r="G298" s="218" t="s">
        <v>151</v>
      </c>
      <c r="H298" s="219">
        <v>11.037000000000001</v>
      </c>
      <c r="I298" s="220"/>
      <c r="J298" s="221">
        <f>ROUND(I298*H298,2)</f>
        <v>0</v>
      </c>
      <c r="K298" s="222"/>
      <c r="L298" s="44"/>
      <c r="M298" s="223" t="s">
        <v>1</v>
      </c>
      <c r="N298" s="224" t="s">
        <v>39</v>
      </c>
      <c r="O298" s="91"/>
      <c r="P298" s="225">
        <f>O298*H298</f>
        <v>0</v>
      </c>
      <c r="Q298" s="225">
        <v>0</v>
      </c>
      <c r="R298" s="225">
        <f>Q298*H298</f>
        <v>0</v>
      </c>
      <c r="S298" s="225">
        <v>0.035000000000000003</v>
      </c>
      <c r="T298" s="226">
        <f>S298*H298</f>
        <v>0.38629500000000006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7" t="s">
        <v>142</v>
      </c>
      <c r="AT298" s="227" t="s">
        <v>138</v>
      </c>
      <c r="AU298" s="227" t="s">
        <v>143</v>
      </c>
      <c r="AY298" s="17" t="s">
        <v>134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7" t="s">
        <v>143</v>
      </c>
      <c r="BK298" s="228">
        <f>ROUND(I298*H298,2)</f>
        <v>0</v>
      </c>
      <c r="BL298" s="17" t="s">
        <v>142</v>
      </c>
      <c r="BM298" s="227" t="s">
        <v>289</v>
      </c>
    </row>
    <row r="299" s="13" customFormat="1">
      <c r="A299" s="13"/>
      <c r="B299" s="229"/>
      <c r="C299" s="230"/>
      <c r="D299" s="231" t="s">
        <v>145</v>
      </c>
      <c r="E299" s="232" t="s">
        <v>1</v>
      </c>
      <c r="F299" s="233" t="s">
        <v>160</v>
      </c>
      <c r="G299" s="230"/>
      <c r="H299" s="232" t="s">
        <v>1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145</v>
      </c>
      <c r="AU299" s="239" t="s">
        <v>143</v>
      </c>
      <c r="AV299" s="13" t="s">
        <v>81</v>
      </c>
      <c r="AW299" s="13" t="s">
        <v>30</v>
      </c>
      <c r="AX299" s="13" t="s">
        <v>73</v>
      </c>
      <c r="AY299" s="239" t="s">
        <v>134</v>
      </c>
    </row>
    <row r="300" s="14" customFormat="1">
      <c r="A300" s="14"/>
      <c r="B300" s="240"/>
      <c r="C300" s="241"/>
      <c r="D300" s="231" t="s">
        <v>145</v>
      </c>
      <c r="E300" s="242" t="s">
        <v>1</v>
      </c>
      <c r="F300" s="243" t="s">
        <v>161</v>
      </c>
      <c r="G300" s="241"/>
      <c r="H300" s="244">
        <v>6.8529999999999998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0" t="s">
        <v>145</v>
      </c>
      <c r="AU300" s="250" t="s">
        <v>143</v>
      </c>
      <c r="AV300" s="14" t="s">
        <v>143</v>
      </c>
      <c r="AW300" s="14" t="s">
        <v>30</v>
      </c>
      <c r="AX300" s="14" t="s">
        <v>73</v>
      </c>
      <c r="AY300" s="250" t="s">
        <v>134</v>
      </c>
    </row>
    <row r="301" s="13" customFormat="1">
      <c r="A301" s="13"/>
      <c r="B301" s="229"/>
      <c r="C301" s="230"/>
      <c r="D301" s="231" t="s">
        <v>145</v>
      </c>
      <c r="E301" s="232" t="s">
        <v>1</v>
      </c>
      <c r="F301" s="233" t="s">
        <v>162</v>
      </c>
      <c r="G301" s="230"/>
      <c r="H301" s="232" t="s">
        <v>1</v>
      </c>
      <c r="I301" s="234"/>
      <c r="J301" s="230"/>
      <c r="K301" s="230"/>
      <c r="L301" s="235"/>
      <c r="M301" s="236"/>
      <c r="N301" s="237"/>
      <c r="O301" s="237"/>
      <c r="P301" s="237"/>
      <c r="Q301" s="237"/>
      <c r="R301" s="237"/>
      <c r="S301" s="237"/>
      <c r="T301" s="23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9" t="s">
        <v>145</v>
      </c>
      <c r="AU301" s="239" t="s">
        <v>143</v>
      </c>
      <c r="AV301" s="13" t="s">
        <v>81</v>
      </c>
      <c r="AW301" s="13" t="s">
        <v>30</v>
      </c>
      <c r="AX301" s="13" t="s">
        <v>73</v>
      </c>
      <c r="AY301" s="239" t="s">
        <v>134</v>
      </c>
    </row>
    <row r="302" s="14" customFormat="1">
      <c r="A302" s="14"/>
      <c r="B302" s="240"/>
      <c r="C302" s="241"/>
      <c r="D302" s="231" t="s">
        <v>145</v>
      </c>
      <c r="E302" s="242" t="s">
        <v>1</v>
      </c>
      <c r="F302" s="243" t="s">
        <v>163</v>
      </c>
      <c r="G302" s="241"/>
      <c r="H302" s="244">
        <v>0.58799999999999997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0" t="s">
        <v>145</v>
      </c>
      <c r="AU302" s="250" t="s">
        <v>143</v>
      </c>
      <c r="AV302" s="14" t="s">
        <v>143</v>
      </c>
      <c r="AW302" s="14" t="s">
        <v>30</v>
      </c>
      <c r="AX302" s="14" t="s">
        <v>73</v>
      </c>
      <c r="AY302" s="250" t="s">
        <v>134</v>
      </c>
    </row>
    <row r="303" s="13" customFormat="1">
      <c r="A303" s="13"/>
      <c r="B303" s="229"/>
      <c r="C303" s="230"/>
      <c r="D303" s="231" t="s">
        <v>145</v>
      </c>
      <c r="E303" s="232" t="s">
        <v>1</v>
      </c>
      <c r="F303" s="233" t="s">
        <v>164</v>
      </c>
      <c r="G303" s="230"/>
      <c r="H303" s="232" t="s">
        <v>1</v>
      </c>
      <c r="I303" s="234"/>
      <c r="J303" s="230"/>
      <c r="K303" s="230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145</v>
      </c>
      <c r="AU303" s="239" t="s">
        <v>143</v>
      </c>
      <c r="AV303" s="13" t="s">
        <v>81</v>
      </c>
      <c r="AW303" s="13" t="s">
        <v>30</v>
      </c>
      <c r="AX303" s="13" t="s">
        <v>73</v>
      </c>
      <c r="AY303" s="239" t="s">
        <v>134</v>
      </c>
    </row>
    <row r="304" s="14" customFormat="1">
      <c r="A304" s="14"/>
      <c r="B304" s="240"/>
      <c r="C304" s="241"/>
      <c r="D304" s="231" t="s">
        <v>145</v>
      </c>
      <c r="E304" s="242" t="s">
        <v>1</v>
      </c>
      <c r="F304" s="243" t="s">
        <v>165</v>
      </c>
      <c r="G304" s="241"/>
      <c r="H304" s="244">
        <v>3.5960000000000001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0" t="s">
        <v>145</v>
      </c>
      <c r="AU304" s="250" t="s">
        <v>143</v>
      </c>
      <c r="AV304" s="14" t="s">
        <v>143</v>
      </c>
      <c r="AW304" s="14" t="s">
        <v>30</v>
      </c>
      <c r="AX304" s="14" t="s">
        <v>73</v>
      </c>
      <c r="AY304" s="250" t="s">
        <v>134</v>
      </c>
    </row>
    <row r="305" s="15" customFormat="1">
      <c r="A305" s="15"/>
      <c r="B305" s="251"/>
      <c r="C305" s="252"/>
      <c r="D305" s="231" t="s">
        <v>145</v>
      </c>
      <c r="E305" s="253" t="s">
        <v>1</v>
      </c>
      <c r="F305" s="254" t="s">
        <v>168</v>
      </c>
      <c r="G305" s="252"/>
      <c r="H305" s="255">
        <v>11.037000000000001</v>
      </c>
      <c r="I305" s="256"/>
      <c r="J305" s="252"/>
      <c r="K305" s="252"/>
      <c r="L305" s="257"/>
      <c r="M305" s="258"/>
      <c r="N305" s="259"/>
      <c r="O305" s="259"/>
      <c r="P305" s="259"/>
      <c r="Q305" s="259"/>
      <c r="R305" s="259"/>
      <c r="S305" s="259"/>
      <c r="T305" s="260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1" t="s">
        <v>145</v>
      </c>
      <c r="AU305" s="261" t="s">
        <v>143</v>
      </c>
      <c r="AV305" s="15" t="s">
        <v>142</v>
      </c>
      <c r="AW305" s="15" t="s">
        <v>30</v>
      </c>
      <c r="AX305" s="15" t="s">
        <v>81</v>
      </c>
      <c r="AY305" s="261" t="s">
        <v>134</v>
      </c>
    </row>
    <row r="306" s="2" customFormat="1" ht="24.15" customHeight="1">
      <c r="A306" s="38"/>
      <c r="B306" s="39"/>
      <c r="C306" s="215" t="s">
        <v>290</v>
      </c>
      <c r="D306" s="215" t="s">
        <v>138</v>
      </c>
      <c r="E306" s="216" t="s">
        <v>291</v>
      </c>
      <c r="F306" s="217" t="s">
        <v>292</v>
      </c>
      <c r="G306" s="218" t="s">
        <v>223</v>
      </c>
      <c r="H306" s="219">
        <v>0.23999999999999999</v>
      </c>
      <c r="I306" s="220"/>
      <c r="J306" s="221">
        <f>ROUND(I306*H306,2)</f>
        <v>0</v>
      </c>
      <c r="K306" s="222"/>
      <c r="L306" s="44"/>
      <c r="M306" s="223" t="s">
        <v>1</v>
      </c>
      <c r="N306" s="224" t="s">
        <v>39</v>
      </c>
      <c r="O306" s="91"/>
      <c r="P306" s="225">
        <f>O306*H306</f>
        <v>0</v>
      </c>
      <c r="Q306" s="225">
        <v>0</v>
      </c>
      <c r="R306" s="225">
        <f>Q306*H306</f>
        <v>0</v>
      </c>
      <c r="S306" s="225">
        <v>1.3999999999999999</v>
      </c>
      <c r="T306" s="226">
        <f>S306*H306</f>
        <v>0.33599999999999997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7" t="s">
        <v>142</v>
      </c>
      <c r="AT306" s="227" t="s">
        <v>138</v>
      </c>
      <c r="AU306" s="227" t="s">
        <v>143</v>
      </c>
      <c r="AY306" s="17" t="s">
        <v>134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7" t="s">
        <v>143</v>
      </c>
      <c r="BK306" s="228">
        <f>ROUND(I306*H306,2)</f>
        <v>0</v>
      </c>
      <c r="BL306" s="17" t="s">
        <v>142</v>
      </c>
      <c r="BM306" s="227" t="s">
        <v>293</v>
      </c>
    </row>
    <row r="307" s="13" customFormat="1">
      <c r="A307" s="13"/>
      <c r="B307" s="229"/>
      <c r="C307" s="230"/>
      <c r="D307" s="231" t="s">
        <v>145</v>
      </c>
      <c r="E307" s="232" t="s">
        <v>1</v>
      </c>
      <c r="F307" s="233" t="s">
        <v>225</v>
      </c>
      <c r="G307" s="230"/>
      <c r="H307" s="232" t="s">
        <v>1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9" t="s">
        <v>145</v>
      </c>
      <c r="AU307" s="239" t="s">
        <v>143</v>
      </c>
      <c r="AV307" s="13" t="s">
        <v>81</v>
      </c>
      <c r="AW307" s="13" t="s">
        <v>30</v>
      </c>
      <c r="AX307" s="13" t="s">
        <v>73</v>
      </c>
      <c r="AY307" s="239" t="s">
        <v>134</v>
      </c>
    </row>
    <row r="308" s="14" customFormat="1">
      <c r="A308" s="14"/>
      <c r="B308" s="240"/>
      <c r="C308" s="241"/>
      <c r="D308" s="231" t="s">
        <v>145</v>
      </c>
      <c r="E308" s="242" t="s">
        <v>1</v>
      </c>
      <c r="F308" s="243" t="s">
        <v>242</v>
      </c>
      <c r="G308" s="241"/>
      <c r="H308" s="244">
        <v>0.12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0" t="s">
        <v>145</v>
      </c>
      <c r="AU308" s="250" t="s">
        <v>143</v>
      </c>
      <c r="AV308" s="14" t="s">
        <v>143</v>
      </c>
      <c r="AW308" s="14" t="s">
        <v>30</v>
      </c>
      <c r="AX308" s="14" t="s">
        <v>73</v>
      </c>
      <c r="AY308" s="250" t="s">
        <v>134</v>
      </c>
    </row>
    <row r="309" s="13" customFormat="1">
      <c r="A309" s="13"/>
      <c r="B309" s="229"/>
      <c r="C309" s="230"/>
      <c r="D309" s="231" t="s">
        <v>145</v>
      </c>
      <c r="E309" s="232" t="s">
        <v>1</v>
      </c>
      <c r="F309" s="233" t="s">
        <v>160</v>
      </c>
      <c r="G309" s="230"/>
      <c r="H309" s="232" t="s">
        <v>1</v>
      </c>
      <c r="I309" s="234"/>
      <c r="J309" s="230"/>
      <c r="K309" s="230"/>
      <c r="L309" s="235"/>
      <c r="M309" s="236"/>
      <c r="N309" s="237"/>
      <c r="O309" s="237"/>
      <c r="P309" s="237"/>
      <c r="Q309" s="237"/>
      <c r="R309" s="237"/>
      <c r="S309" s="237"/>
      <c r="T309" s="23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9" t="s">
        <v>145</v>
      </c>
      <c r="AU309" s="239" t="s">
        <v>143</v>
      </c>
      <c r="AV309" s="13" t="s">
        <v>81</v>
      </c>
      <c r="AW309" s="13" t="s">
        <v>30</v>
      </c>
      <c r="AX309" s="13" t="s">
        <v>73</v>
      </c>
      <c r="AY309" s="239" t="s">
        <v>134</v>
      </c>
    </row>
    <row r="310" s="14" customFormat="1">
      <c r="A310" s="14"/>
      <c r="B310" s="240"/>
      <c r="C310" s="241"/>
      <c r="D310" s="231" t="s">
        <v>145</v>
      </c>
      <c r="E310" s="242" t="s">
        <v>1</v>
      </c>
      <c r="F310" s="243" t="s">
        <v>242</v>
      </c>
      <c r="G310" s="241"/>
      <c r="H310" s="244">
        <v>0.12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0" t="s">
        <v>145</v>
      </c>
      <c r="AU310" s="250" t="s">
        <v>143</v>
      </c>
      <c r="AV310" s="14" t="s">
        <v>143</v>
      </c>
      <c r="AW310" s="14" t="s">
        <v>30</v>
      </c>
      <c r="AX310" s="14" t="s">
        <v>73</v>
      </c>
      <c r="AY310" s="250" t="s">
        <v>134</v>
      </c>
    </row>
    <row r="311" s="15" customFormat="1">
      <c r="A311" s="15"/>
      <c r="B311" s="251"/>
      <c r="C311" s="252"/>
      <c r="D311" s="231" t="s">
        <v>145</v>
      </c>
      <c r="E311" s="253" t="s">
        <v>1</v>
      </c>
      <c r="F311" s="254" t="s">
        <v>168</v>
      </c>
      <c r="G311" s="252"/>
      <c r="H311" s="255">
        <v>0.23999999999999999</v>
      </c>
      <c r="I311" s="256"/>
      <c r="J311" s="252"/>
      <c r="K311" s="252"/>
      <c r="L311" s="257"/>
      <c r="M311" s="258"/>
      <c r="N311" s="259"/>
      <c r="O311" s="259"/>
      <c r="P311" s="259"/>
      <c r="Q311" s="259"/>
      <c r="R311" s="259"/>
      <c r="S311" s="259"/>
      <c r="T311" s="260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1" t="s">
        <v>145</v>
      </c>
      <c r="AU311" s="261" t="s">
        <v>143</v>
      </c>
      <c r="AV311" s="15" t="s">
        <v>142</v>
      </c>
      <c r="AW311" s="15" t="s">
        <v>30</v>
      </c>
      <c r="AX311" s="15" t="s">
        <v>81</v>
      </c>
      <c r="AY311" s="261" t="s">
        <v>134</v>
      </c>
    </row>
    <row r="312" s="2" customFormat="1" ht="24.15" customHeight="1">
      <c r="A312" s="38"/>
      <c r="B312" s="39"/>
      <c r="C312" s="215" t="s">
        <v>294</v>
      </c>
      <c r="D312" s="215" t="s">
        <v>138</v>
      </c>
      <c r="E312" s="216" t="s">
        <v>295</v>
      </c>
      <c r="F312" s="217" t="s">
        <v>296</v>
      </c>
      <c r="G312" s="218" t="s">
        <v>141</v>
      </c>
      <c r="H312" s="219">
        <v>10</v>
      </c>
      <c r="I312" s="220"/>
      <c r="J312" s="221">
        <f>ROUND(I312*H312,2)</f>
        <v>0</v>
      </c>
      <c r="K312" s="222"/>
      <c r="L312" s="44"/>
      <c r="M312" s="223" t="s">
        <v>1</v>
      </c>
      <c r="N312" s="224" t="s">
        <v>39</v>
      </c>
      <c r="O312" s="91"/>
      <c r="P312" s="225">
        <f>O312*H312</f>
        <v>0</v>
      </c>
      <c r="Q312" s="225">
        <v>0</v>
      </c>
      <c r="R312" s="225">
        <f>Q312*H312</f>
        <v>0</v>
      </c>
      <c r="S312" s="225">
        <v>0.0040000000000000001</v>
      </c>
      <c r="T312" s="226">
        <f>S312*H312</f>
        <v>0.040000000000000001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7" t="s">
        <v>142</v>
      </c>
      <c r="AT312" s="227" t="s">
        <v>138</v>
      </c>
      <c r="AU312" s="227" t="s">
        <v>143</v>
      </c>
      <c r="AY312" s="17" t="s">
        <v>134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17" t="s">
        <v>143</v>
      </c>
      <c r="BK312" s="228">
        <f>ROUND(I312*H312,2)</f>
        <v>0</v>
      </c>
      <c r="BL312" s="17" t="s">
        <v>142</v>
      </c>
      <c r="BM312" s="227" t="s">
        <v>297</v>
      </c>
    </row>
    <row r="313" s="13" customFormat="1">
      <c r="A313" s="13"/>
      <c r="B313" s="229"/>
      <c r="C313" s="230"/>
      <c r="D313" s="231" t="s">
        <v>145</v>
      </c>
      <c r="E313" s="232" t="s">
        <v>1</v>
      </c>
      <c r="F313" s="233" t="s">
        <v>146</v>
      </c>
      <c r="G313" s="230"/>
      <c r="H313" s="232" t="s">
        <v>1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9" t="s">
        <v>145</v>
      </c>
      <c r="AU313" s="239" t="s">
        <v>143</v>
      </c>
      <c r="AV313" s="13" t="s">
        <v>81</v>
      </c>
      <c r="AW313" s="13" t="s">
        <v>30</v>
      </c>
      <c r="AX313" s="13" t="s">
        <v>73</v>
      </c>
      <c r="AY313" s="239" t="s">
        <v>134</v>
      </c>
    </row>
    <row r="314" s="14" customFormat="1">
      <c r="A314" s="14"/>
      <c r="B314" s="240"/>
      <c r="C314" s="241"/>
      <c r="D314" s="231" t="s">
        <v>145</v>
      </c>
      <c r="E314" s="242" t="s">
        <v>1</v>
      </c>
      <c r="F314" s="243" t="s">
        <v>147</v>
      </c>
      <c r="G314" s="241"/>
      <c r="H314" s="244">
        <v>10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0" t="s">
        <v>145</v>
      </c>
      <c r="AU314" s="250" t="s">
        <v>143</v>
      </c>
      <c r="AV314" s="14" t="s">
        <v>143</v>
      </c>
      <c r="AW314" s="14" t="s">
        <v>30</v>
      </c>
      <c r="AX314" s="14" t="s">
        <v>81</v>
      </c>
      <c r="AY314" s="250" t="s">
        <v>134</v>
      </c>
    </row>
    <row r="315" s="2" customFormat="1" ht="24.15" customHeight="1">
      <c r="A315" s="38"/>
      <c r="B315" s="39"/>
      <c r="C315" s="215" t="s">
        <v>298</v>
      </c>
      <c r="D315" s="215" t="s">
        <v>138</v>
      </c>
      <c r="E315" s="216" t="s">
        <v>299</v>
      </c>
      <c r="F315" s="217" t="s">
        <v>300</v>
      </c>
      <c r="G315" s="218" t="s">
        <v>301</v>
      </c>
      <c r="H315" s="219">
        <v>24</v>
      </c>
      <c r="I315" s="220"/>
      <c r="J315" s="221">
        <f>ROUND(I315*H315,2)</f>
        <v>0</v>
      </c>
      <c r="K315" s="222"/>
      <c r="L315" s="44"/>
      <c r="M315" s="223" t="s">
        <v>1</v>
      </c>
      <c r="N315" s="224" t="s">
        <v>39</v>
      </c>
      <c r="O315" s="91"/>
      <c r="P315" s="225">
        <f>O315*H315</f>
        <v>0</v>
      </c>
      <c r="Q315" s="225">
        <v>0</v>
      </c>
      <c r="R315" s="225">
        <f>Q315*H315</f>
        <v>0</v>
      </c>
      <c r="S315" s="225">
        <v>0.0060000000000000001</v>
      </c>
      <c r="T315" s="226">
        <f>S315*H315</f>
        <v>0.14400000000000002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7" t="s">
        <v>142</v>
      </c>
      <c r="AT315" s="227" t="s">
        <v>138</v>
      </c>
      <c r="AU315" s="227" t="s">
        <v>143</v>
      </c>
      <c r="AY315" s="17" t="s">
        <v>134</v>
      </c>
      <c r="BE315" s="228">
        <f>IF(N315="základní",J315,0)</f>
        <v>0</v>
      </c>
      <c r="BF315" s="228">
        <f>IF(N315="snížená",J315,0)</f>
        <v>0</v>
      </c>
      <c r="BG315" s="228">
        <f>IF(N315="zákl. přenesená",J315,0)</f>
        <v>0</v>
      </c>
      <c r="BH315" s="228">
        <f>IF(N315="sníž. přenesená",J315,0)</f>
        <v>0</v>
      </c>
      <c r="BI315" s="228">
        <f>IF(N315="nulová",J315,0)</f>
        <v>0</v>
      </c>
      <c r="BJ315" s="17" t="s">
        <v>143</v>
      </c>
      <c r="BK315" s="228">
        <f>ROUND(I315*H315,2)</f>
        <v>0</v>
      </c>
      <c r="BL315" s="17" t="s">
        <v>142</v>
      </c>
      <c r="BM315" s="227" t="s">
        <v>302</v>
      </c>
    </row>
    <row r="316" s="13" customFormat="1">
      <c r="A316" s="13"/>
      <c r="B316" s="229"/>
      <c r="C316" s="230"/>
      <c r="D316" s="231" t="s">
        <v>145</v>
      </c>
      <c r="E316" s="232" t="s">
        <v>1</v>
      </c>
      <c r="F316" s="233" t="s">
        <v>303</v>
      </c>
      <c r="G316" s="230"/>
      <c r="H316" s="232" t="s">
        <v>1</v>
      </c>
      <c r="I316" s="234"/>
      <c r="J316" s="230"/>
      <c r="K316" s="230"/>
      <c r="L316" s="235"/>
      <c r="M316" s="236"/>
      <c r="N316" s="237"/>
      <c r="O316" s="237"/>
      <c r="P316" s="237"/>
      <c r="Q316" s="237"/>
      <c r="R316" s="237"/>
      <c r="S316" s="237"/>
      <c r="T316" s="23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9" t="s">
        <v>145</v>
      </c>
      <c r="AU316" s="239" t="s">
        <v>143</v>
      </c>
      <c r="AV316" s="13" t="s">
        <v>81</v>
      </c>
      <c r="AW316" s="13" t="s">
        <v>30</v>
      </c>
      <c r="AX316" s="13" t="s">
        <v>73</v>
      </c>
      <c r="AY316" s="239" t="s">
        <v>134</v>
      </c>
    </row>
    <row r="317" s="14" customFormat="1">
      <c r="A317" s="14"/>
      <c r="B317" s="240"/>
      <c r="C317" s="241"/>
      <c r="D317" s="231" t="s">
        <v>145</v>
      </c>
      <c r="E317" s="242" t="s">
        <v>1</v>
      </c>
      <c r="F317" s="243" t="s">
        <v>81</v>
      </c>
      <c r="G317" s="241"/>
      <c r="H317" s="244">
        <v>1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0" t="s">
        <v>145</v>
      </c>
      <c r="AU317" s="250" t="s">
        <v>143</v>
      </c>
      <c r="AV317" s="14" t="s">
        <v>143</v>
      </c>
      <c r="AW317" s="14" t="s">
        <v>30</v>
      </c>
      <c r="AX317" s="14" t="s">
        <v>73</v>
      </c>
      <c r="AY317" s="250" t="s">
        <v>134</v>
      </c>
    </row>
    <row r="318" s="13" customFormat="1">
      <c r="A318" s="13"/>
      <c r="B318" s="229"/>
      <c r="C318" s="230"/>
      <c r="D318" s="231" t="s">
        <v>145</v>
      </c>
      <c r="E318" s="232" t="s">
        <v>1</v>
      </c>
      <c r="F318" s="233" t="s">
        <v>205</v>
      </c>
      <c r="G318" s="230"/>
      <c r="H318" s="232" t="s">
        <v>1</v>
      </c>
      <c r="I318" s="234"/>
      <c r="J318" s="230"/>
      <c r="K318" s="230"/>
      <c r="L318" s="235"/>
      <c r="M318" s="236"/>
      <c r="N318" s="237"/>
      <c r="O318" s="237"/>
      <c r="P318" s="237"/>
      <c r="Q318" s="237"/>
      <c r="R318" s="237"/>
      <c r="S318" s="237"/>
      <c r="T318" s="23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9" t="s">
        <v>145</v>
      </c>
      <c r="AU318" s="239" t="s">
        <v>143</v>
      </c>
      <c r="AV318" s="13" t="s">
        <v>81</v>
      </c>
      <c r="AW318" s="13" t="s">
        <v>30</v>
      </c>
      <c r="AX318" s="13" t="s">
        <v>73</v>
      </c>
      <c r="AY318" s="239" t="s">
        <v>134</v>
      </c>
    </row>
    <row r="319" s="14" customFormat="1">
      <c r="A319" s="14"/>
      <c r="B319" s="240"/>
      <c r="C319" s="241"/>
      <c r="D319" s="231" t="s">
        <v>145</v>
      </c>
      <c r="E319" s="242" t="s">
        <v>1</v>
      </c>
      <c r="F319" s="243" t="s">
        <v>137</v>
      </c>
      <c r="G319" s="241"/>
      <c r="H319" s="244">
        <v>23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0" t="s">
        <v>145</v>
      </c>
      <c r="AU319" s="250" t="s">
        <v>143</v>
      </c>
      <c r="AV319" s="14" t="s">
        <v>143</v>
      </c>
      <c r="AW319" s="14" t="s">
        <v>30</v>
      </c>
      <c r="AX319" s="14" t="s">
        <v>73</v>
      </c>
      <c r="AY319" s="250" t="s">
        <v>134</v>
      </c>
    </row>
    <row r="320" s="15" customFormat="1">
      <c r="A320" s="15"/>
      <c r="B320" s="251"/>
      <c r="C320" s="252"/>
      <c r="D320" s="231" t="s">
        <v>145</v>
      </c>
      <c r="E320" s="253" t="s">
        <v>1</v>
      </c>
      <c r="F320" s="254" t="s">
        <v>168</v>
      </c>
      <c r="G320" s="252"/>
      <c r="H320" s="255">
        <v>24</v>
      </c>
      <c r="I320" s="256"/>
      <c r="J320" s="252"/>
      <c r="K320" s="252"/>
      <c r="L320" s="257"/>
      <c r="M320" s="258"/>
      <c r="N320" s="259"/>
      <c r="O320" s="259"/>
      <c r="P320" s="259"/>
      <c r="Q320" s="259"/>
      <c r="R320" s="259"/>
      <c r="S320" s="259"/>
      <c r="T320" s="260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1" t="s">
        <v>145</v>
      </c>
      <c r="AU320" s="261" t="s">
        <v>143</v>
      </c>
      <c r="AV320" s="15" t="s">
        <v>142</v>
      </c>
      <c r="AW320" s="15" t="s">
        <v>30</v>
      </c>
      <c r="AX320" s="15" t="s">
        <v>81</v>
      </c>
      <c r="AY320" s="261" t="s">
        <v>134</v>
      </c>
    </row>
    <row r="321" s="2" customFormat="1" ht="24.15" customHeight="1">
      <c r="A321" s="38"/>
      <c r="B321" s="39"/>
      <c r="C321" s="215" t="s">
        <v>304</v>
      </c>
      <c r="D321" s="215" t="s">
        <v>138</v>
      </c>
      <c r="E321" s="216" t="s">
        <v>305</v>
      </c>
      <c r="F321" s="217" t="s">
        <v>306</v>
      </c>
      <c r="G321" s="218" t="s">
        <v>301</v>
      </c>
      <c r="H321" s="219">
        <v>5.5</v>
      </c>
      <c r="I321" s="220"/>
      <c r="J321" s="221">
        <f>ROUND(I321*H321,2)</f>
        <v>0</v>
      </c>
      <c r="K321" s="222"/>
      <c r="L321" s="44"/>
      <c r="M321" s="223" t="s">
        <v>1</v>
      </c>
      <c r="N321" s="224" t="s">
        <v>39</v>
      </c>
      <c r="O321" s="91"/>
      <c r="P321" s="225">
        <f>O321*H321</f>
        <v>0</v>
      </c>
      <c r="Q321" s="225">
        <v>0</v>
      </c>
      <c r="R321" s="225">
        <f>Q321*H321</f>
        <v>0</v>
      </c>
      <c r="S321" s="225">
        <v>0.017999999999999999</v>
      </c>
      <c r="T321" s="226">
        <f>S321*H321</f>
        <v>0.098999999999999991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7" t="s">
        <v>142</v>
      </c>
      <c r="AT321" s="227" t="s">
        <v>138</v>
      </c>
      <c r="AU321" s="227" t="s">
        <v>143</v>
      </c>
      <c r="AY321" s="17" t="s">
        <v>134</v>
      </c>
      <c r="BE321" s="228">
        <f>IF(N321="základní",J321,0)</f>
        <v>0</v>
      </c>
      <c r="BF321" s="228">
        <f>IF(N321="snížená",J321,0)</f>
        <v>0</v>
      </c>
      <c r="BG321" s="228">
        <f>IF(N321="zákl. přenesená",J321,0)</f>
        <v>0</v>
      </c>
      <c r="BH321" s="228">
        <f>IF(N321="sníž. přenesená",J321,0)</f>
        <v>0</v>
      </c>
      <c r="BI321" s="228">
        <f>IF(N321="nulová",J321,0)</f>
        <v>0</v>
      </c>
      <c r="BJ321" s="17" t="s">
        <v>143</v>
      </c>
      <c r="BK321" s="228">
        <f>ROUND(I321*H321,2)</f>
        <v>0</v>
      </c>
      <c r="BL321" s="17" t="s">
        <v>142</v>
      </c>
      <c r="BM321" s="227" t="s">
        <v>307</v>
      </c>
    </row>
    <row r="322" s="13" customFormat="1">
      <c r="A322" s="13"/>
      <c r="B322" s="229"/>
      <c r="C322" s="230"/>
      <c r="D322" s="231" t="s">
        <v>145</v>
      </c>
      <c r="E322" s="232" t="s">
        <v>1</v>
      </c>
      <c r="F322" s="233" t="s">
        <v>308</v>
      </c>
      <c r="G322" s="230"/>
      <c r="H322" s="232" t="s">
        <v>1</v>
      </c>
      <c r="I322" s="234"/>
      <c r="J322" s="230"/>
      <c r="K322" s="230"/>
      <c r="L322" s="235"/>
      <c r="M322" s="236"/>
      <c r="N322" s="237"/>
      <c r="O322" s="237"/>
      <c r="P322" s="237"/>
      <c r="Q322" s="237"/>
      <c r="R322" s="237"/>
      <c r="S322" s="237"/>
      <c r="T322" s="23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9" t="s">
        <v>145</v>
      </c>
      <c r="AU322" s="239" t="s">
        <v>143</v>
      </c>
      <c r="AV322" s="13" t="s">
        <v>81</v>
      </c>
      <c r="AW322" s="13" t="s">
        <v>30</v>
      </c>
      <c r="AX322" s="13" t="s">
        <v>73</v>
      </c>
      <c r="AY322" s="239" t="s">
        <v>134</v>
      </c>
    </row>
    <row r="323" s="13" customFormat="1">
      <c r="A323" s="13"/>
      <c r="B323" s="229"/>
      <c r="C323" s="230"/>
      <c r="D323" s="231" t="s">
        <v>145</v>
      </c>
      <c r="E323" s="232" t="s">
        <v>1</v>
      </c>
      <c r="F323" s="233" t="s">
        <v>309</v>
      </c>
      <c r="G323" s="230"/>
      <c r="H323" s="232" t="s">
        <v>1</v>
      </c>
      <c r="I323" s="234"/>
      <c r="J323" s="230"/>
      <c r="K323" s="230"/>
      <c r="L323" s="235"/>
      <c r="M323" s="236"/>
      <c r="N323" s="237"/>
      <c r="O323" s="237"/>
      <c r="P323" s="237"/>
      <c r="Q323" s="237"/>
      <c r="R323" s="237"/>
      <c r="S323" s="237"/>
      <c r="T323" s="23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9" t="s">
        <v>145</v>
      </c>
      <c r="AU323" s="239" t="s">
        <v>143</v>
      </c>
      <c r="AV323" s="13" t="s">
        <v>81</v>
      </c>
      <c r="AW323" s="13" t="s">
        <v>30</v>
      </c>
      <c r="AX323" s="13" t="s">
        <v>73</v>
      </c>
      <c r="AY323" s="239" t="s">
        <v>134</v>
      </c>
    </row>
    <row r="324" s="14" customFormat="1">
      <c r="A324" s="14"/>
      <c r="B324" s="240"/>
      <c r="C324" s="241"/>
      <c r="D324" s="231" t="s">
        <v>145</v>
      </c>
      <c r="E324" s="242" t="s">
        <v>1</v>
      </c>
      <c r="F324" s="243" t="s">
        <v>310</v>
      </c>
      <c r="G324" s="241"/>
      <c r="H324" s="244">
        <v>4.5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0" t="s">
        <v>145</v>
      </c>
      <c r="AU324" s="250" t="s">
        <v>143</v>
      </c>
      <c r="AV324" s="14" t="s">
        <v>143</v>
      </c>
      <c r="AW324" s="14" t="s">
        <v>30</v>
      </c>
      <c r="AX324" s="14" t="s">
        <v>73</v>
      </c>
      <c r="AY324" s="250" t="s">
        <v>134</v>
      </c>
    </row>
    <row r="325" s="13" customFormat="1">
      <c r="A325" s="13"/>
      <c r="B325" s="229"/>
      <c r="C325" s="230"/>
      <c r="D325" s="231" t="s">
        <v>145</v>
      </c>
      <c r="E325" s="232" t="s">
        <v>1</v>
      </c>
      <c r="F325" s="233" t="s">
        <v>311</v>
      </c>
      <c r="G325" s="230"/>
      <c r="H325" s="232" t="s">
        <v>1</v>
      </c>
      <c r="I325" s="234"/>
      <c r="J325" s="230"/>
      <c r="K325" s="230"/>
      <c r="L325" s="235"/>
      <c r="M325" s="236"/>
      <c r="N325" s="237"/>
      <c r="O325" s="237"/>
      <c r="P325" s="237"/>
      <c r="Q325" s="237"/>
      <c r="R325" s="237"/>
      <c r="S325" s="237"/>
      <c r="T325" s="23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9" t="s">
        <v>145</v>
      </c>
      <c r="AU325" s="239" t="s">
        <v>143</v>
      </c>
      <c r="AV325" s="13" t="s">
        <v>81</v>
      </c>
      <c r="AW325" s="13" t="s">
        <v>30</v>
      </c>
      <c r="AX325" s="13" t="s">
        <v>73</v>
      </c>
      <c r="AY325" s="239" t="s">
        <v>134</v>
      </c>
    </row>
    <row r="326" s="14" customFormat="1">
      <c r="A326" s="14"/>
      <c r="B326" s="240"/>
      <c r="C326" s="241"/>
      <c r="D326" s="231" t="s">
        <v>145</v>
      </c>
      <c r="E326" s="242" t="s">
        <v>1</v>
      </c>
      <c r="F326" s="243" t="s">
        <v>81</v>
      </c>
      <c r="G326" s="241"/>
      <c r="H326" s="244">
        <v>1</v>
      </c>
      <c r="I326" s="245"/>
      <c r="J326" s="241"/>
      <c r="K326" s="241"/>
      <c r="L326" s="246"/>
      <c r="M326" s="247"/>
      <c r="N326" s="248"/>
      <c r="O326" s="248"/>
      <c r="P326" s="248"/>
      <c r="Q326" s="248"/>
      <c r="R326" s="248"/>
      <c r="S326" s="248"/>
      <c r="T326" s="24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0" t="s">
        <v>145</v>
      </c>
      <c r="AU326" s="250" t="s">
        <v>143</v>
      </c>
      <c r="AV326" s="14" t="s">
        <v>143</v>
      </c>
      <c r="AW326" s="14" t="s">
        <v>30</v>
      </c>
      <c r="AX326" s="14" t="s">
        <v>73</v>
      </c>
      <c r="AY326" s="250" t="s">
        <v>134</v>
      </c>
    </row>
    <row r="327" s="15" customFormat="1">
      <c r="A327" s="15"/>
      <c r="B327" s="251"/>
      <c r="C327" s="252"/>
      <c r="D327" s="231" t="s">
        <v>145</v>
      </c>
      <c r="E327" s="253" t="s">
        <v>1</v>
      </c>
      <c r="F327" s="254" t="s">
        <v>168</v>
      </c>
      <c r="G327" s="252"/>
      <c r="H327" s="255">
        <v>5.5</v>
      </c>
      <c r="I327" s="256"/>
      <c r="J327" s="252"/>
      <c r="K327" s="252"/>
      <c r="L327" s="257"/>
      <c r="M327" s="258"/>
      <c r="N327" s="259"/>
      <c r="O327" s="259"/>
      <c r="P327" s="259"/>
      <c r="Q327" s="259"/>
      <c r="R327" s="259"/>
      <c r="S327" s="259"/>
      <c r="T327" s="260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1" t="s">
        <v>145</v>
      </c>
      <c r="AU327" s="261" t="s">
        <v>143</v>
      </c>
      <c r="AV327" s="15" t="s">
        <v>142</v>
      </c>
      <c r="AW327" s="15" t="s">
        <v>30</v>
      </c>
      <c r="AX327" s="15" t="s">
        <v>81</v>
      </c>
      <c r="AY327" s="261" t="s">
        <v>134</v>
      </c>
    </row>
    <row r="328" s="2" customFormat="1" ht="24.15" customHeight="1">
      <c r="A328" s="38"/>
      <c r="B328" s="39"/>
      <c r="C328" s="215" t="s">
        <v>312</v>
      </c>
      <c r="D328" s="215" t="s">
        <v>138</v>
      </c>
      <c r="E328" s="216" t="s">
        <v>313</v>
      </c>
      <c r="F328" s="217" t="s">
        <v>314</v>
      </c>
      <c r="G328" s="218" t="s">
        <v>301</v>
      </c>
      <c r="H328" s="219">
        <v>100</v>
      </c>
      <c r="I328" s="220"/>
      <c r="J328" s="221">
        <f>ROUND(I328*H328,2)</f>
        <v>0</v>
      </c>
      <c r="K328" s="222"/>
      <c r="L328" s="44"/>
      <c r="M328" s="223" t="s">
        <v>1</v>
      </c>
      <c r="N328" s="224" t="s">
        <v>39</v>
      </c>
      <c r="O328" s="91"/>
      <c r="P328" s="225">
        <f>O328*H328</f>
        <v>0</v>
      </c>
      <c r="Q328" s="225">
        <v>0</v>
      </c>
      <c r="R328" s="225">
        <f>Q328*H328</f>
        <v>0</v>
      </c>
      <c r="S328" s="225">
        <v>0.001</v>
      </c>
      <c r="T328" s="226">
        <f>S328*H328</f>
        <v>0.10000000000000001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7" t="s">
        <v>142</v>
      </c>
      <c r="AT328" s="227" t="s">
        <v>138</v>
      </c>
      <c r="AU328" s="227" t="s">
        <v>143</v>
      </c>
      <c r="AY328" s="17" t="s">
        <v>134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17" t="s">
        <v>143</v>
      </c>
      <c r="BK328" s="228">
        <f>ROUND(I328*H328,2)</f>
        <v>0</v>
      </c>
      <c r="BL328" s="17" t="s">
        <v>142</v>
      </c>
      <c r="BM328" s="227" t="s">
        <v>315</v>
      </c>
    </row>
    <row r="329" s="14" customFormat="1">
      <c r="A329" s="14"/>
      <c r="B329" s="240"/>
      <c r="C329" s="241"/>
      <c r="D329" s="231" t="s">
        <v>145</v>
      </c>
      <c r="E329" s="242" t="s">
        <v>1</v>
      </c>
      <c r="F329" s="243" t="s">
        <v>316</v>
      </c>
      <c r="G329" s="241"/>
      <c r="H329" s="244">
        <v>100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0" t="s">
        <v>145</v>
      </c>
      <c r="AU329" s="250" t="s">
        <v>143</v>
      </c>
      <c r="AV329" s="14" t="s">
        <v>143</v>
      </c>
      <c r="AW329" s="14" t="s">
        <v>30</v>
      </c>
      <c r="AX329" s="14" t="s">
        <v>81</v>
      </c>
      <c r="AY329" s="250" t="s">
        <v>134</v>
      </c>
    </row>
    <row r="330" s="2" customFormat="1" ht="24.15" customHeight="1">
      <c r="A330" s="38"/>
      <c r="B330" s="39"/>
      <c r="C330" s="215" t="s">
        <v>317</v>
      </c>
      <c r="D330" s="215" t="s">
        <v>138</v>
      </c>
      <c r="E330" s="216" t="s">
        <v>318</v>
      </c>
      <c r="F330" s="217" t="s">
        <v>319</v>
      </c>
      <c r="G330" s="218" t="s">
        <v>301</v>
      </c>
      <c r="H330" s="219">
        <v>14</v>
      </c>
      <c r="I330" s="220"/>
      <c r="J330" s="221">
        <f>ROUND(I330*H330,2)</f>
        <v>0</v>
      </c>
      <c r="K330" s="222"/>
      <c r="L330" s="44"/>
      <c r="M330" s="223" t="s">
        <v>1</v>
      </c>
      <c r="N330" s="224" t="s">
        <v>39</v>
      </c>
      <c r="O330" s="91"/>
      <c r="P330" s="225">
        <f>O330*H330</f>
        <v>0</v>
      </c>
      <c r="Q330" s="225">
        <v>0</v>
      </c>
      <c r="R330" s="225">
        <f>Q330*H330</f>
        <v>0</v>
      </c>
      <c r="S330" s="225">
        <v>0.001</v>
      </c>
      <c r="T330" s="226">
        <f>S330*H330</f>
        <v>0.014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7" t="s">
        <v>142</v>
      </c>
      <c r="AT330" s="227" t="s">
        <v>138</v>
      </c>
      <c r="AU330" s="227" t="s">
        <v>143</v>
      </c>
      <c r="AY330" s="17" t="s">
        <v>134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17" t="s">
        <v>143</v>
      </c>
      <c r="BK330" s="228">
        <f>ROUND(I330*H330,2)</f>
        <v>0</v>
      </c>
      <c r="BL330" s="17" t="s">
        <v>142</v>
      </c>
      <c r="BM330" s="227" t="s">
        <v>320</v>
      </c>
    </row>
    <row r="331" s="14" customFormat="1">
      <c r="A331" s="14"/>
      <c r="B331" s="240"/>
      <c r="C331" s="241"/>
      <c r="D331" s="231" t="s">
        <v>145</v>
      </c>
      <c r="E331" s="242" t="s">
        <v>1</v>
      </c>
      <c r="F331" s="243" t="s">
        <v>185</v>
      </c>
      <c r="G331" s="241"/>
      <c r="H331" s="244">
        <v>14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0" t="s">
        <v>145</v>
      </c>
      <c r="AU331" s="250" t="s">
        <v>143</v>
      </c>
      <c r="AV331" s="14" t="s">
        <v>143</v>
      </c>
      <c r="AW331" s="14" t="s">
        <v>30</v>
      </c>
      <c r="AX331" s="14" t="s">
        <v>81</v>
      </c>
      <c r="AY331" s="250" t="s">
        <v>134</v>
      </c>
    </row>
    <row r="332" s="2" customFormat="1" ht="24.15" customHeight="1">
      <c r="A332" s="38"/>
      <c r="B332" s="39"/>
      <c r="C332" s="215" t="s">
        <v>321</v>
      </c>
      <c r="D332" s="215" t="s">
        <v>138</v>
      </c>
      <c r="E332" s="216" t="s">
        <v>322</v>
      </c>
      <c r="F332" s="217" t="s">
        <v>323</v>
      </c>
      <c r="G332" s="218" t="s">
        <v>141</v>
      </c>
      <c r="H332" s="219">
        <v>40</v>
      </c>
      <c r="I332" s="220"/>
      <c r="J332" s="221">
        <f>ROUND(I332*H332,2)</f>
        <v>0</v>
      </c>
      <c r="K332" s="222"/>
      <c r="L332" s="44"/>
      <c r="M332" s="223" t="s">
        <v>1</v>
      </c>
      <c r="N332" s="224" t="s">
        <v>39</v>
      </c>
      <c r="O332" s="91"/>
      <c r="P332" s="225">
        <f>O332*H332</f>
        <v>0</v>
      </c>
      <c r="Q332" s="225">
        <v>0</v>
      </c>
      <c r="R332" s="225">
        <f>Q332*H332</f>
        <v>0</v>
      </c>
      <c r="S332" s="225">
        <v>0.00056999999999999998</v>
      </c>
      <c r="T332" s="226">
        <f>S332*H332</f>
        <v>0.022800000000000001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7" t="s">
        <v>142</v>
      </c>
      <c r="AT332" s="227" t="s">
        <v>138</v>
      </c>
      <c r="AU332" s="227" t="s">
        <v>143</v>
      </c>
      <c r="AY332" s="17" t="s">
        <v>134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7" t="s">
        <v>143</v>
      </c>
      <c r="BK332" s="228">
        <f>ROUND(I332*H332,2)</f>
        <v>0</v>
      </c>
      <c r="BL332" s="17" t="s">
        <v>142</v>
      </c>
      <c r="BM332" s="227" t="s">
        <v>324</v>
      </c>
    </row>
    <row r="333" s="13" customFormat="1">
      <c r="A333" s="13"/>
      <c r="B333" s="229"/>
      <c r="C333" s="230"/>
      <c r="D333" s="231" t="s">
        <v>145</v>
      </c>
      <c r="E333" s="232" t="s">
        <v>1</v>
      </c>
      <c r="F333" s="233" t="s">
        <v>325</v>
      </c>
      <c r="G333" s="230"/>
      <c r="H333" s="232" t="s">
        <v>1</v>
      </c>
      <c r="I333" s="234"/>
      <c r="J333" s="230"/>
      <c r="K333" s="230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145</v>
      </c>
      <c r="AU333" s="239" t="s">
        <v>143</v>
      </c>
      <c r="AV333" s="13" t="s">
        <v>81</v>
      </c>
      <c r="AW333" s="13" t="s">
        <v>30</v>
      </c>
      <c r="AX333" s="13" t="s">
        <v>73</v>
      </c>
      <c r="AY333" s="239" t="s">
        <v>134</v>
      </c>
    </row>
    <row r="334" s="14" customFormat="1">
      <c r="A334" s="14"/>
      <c r="B334" s="240"/>
      <c r="C334" s="241"/>
      <c r="D334" s="231" t="s">
        <v>145</v>
      </c>
      <c r="E334" s="242" t="s">
        <v>1</v>
      </c>
      <c r="F334" s="243" t="s">
        <v>290</v>
      </c>
      <c r="G334" s="241"/>
      <c r="H334" s="244">
        <v>40</v>
      </c>
      <c r="I334" s="245"/>
      <c r="J334" s="241"/>
      <c r="K334" s="241"/>
      <c r="L334" s="246"/>
      <c r="M334" s="247"/>
      <c r="N334" s="248"/>
      <c r="O334" s="248"/>
      <c r="P334" s="248"/>
      <c r="Q334" s="248"/>
      <c r="R334" s="248"/>
      <c r="S334" s="248"/>
      <c r="T334" s="24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0" t="s">
        <v>145</v>
      </c>
      <c r="AU334" s="250" t="s">
        <v>143</v>
      </c>
      <c r="AV334" s="14" t="s">
        <v>143</v>
      </c>
      <c r="AW334" s="14" t="s">
        <v>30</v>
      </c>
      <c r="AX334" s="14" t="s">
        <v>81</v>
      </c>
      <c r="AY334" s="250" t="s">
        <v>134</v>
      </c>
    </row>
    <row r="335" s="2" customFormat="1" ht="24.15" customHeight="1">
      <c r="A335" s="38"/>
      <c r="B335" s="39"/>
      <c r="C335" s="215" t="s">
        <v>326</v>
      </c>
      <c r="D335" s="215" t="s">
        <v>138</v>
      </c>
      <c r="E335" s="216" t="s">
        <v>327</v>
      </c>
      <c r="F335" s="217" t="s">
        <v>328</v>
      </c>
      <c r="G335" s="218" t="s">
        <v>301</v>
      </c>
      <c r="H335" s="219">
        <v>20</v>
      </c>
      <c r="I335" s="220"/>
      <c r="J335" s="221">
        <f>ROUND(I335*H335,2)</f>
        <v>0</v>
      </c>
      <c r="K335" s="222"/>
      <c r="L335" s="44"/>
      <c r="M335" s="223" t="s">
        <v>1</v>
      </c>
      <c r="N335" s="224" t="s">
        <v>39</v>
      </c>
      <c r="O335" s="91"/>
      <c r="P335" s="225">
        <f>O335*H335</f>
        <v>0</v>
      </c>
      <c r="Q335" s="225">
        <v>0</v>
      </c>
      <c r="R335" s="225">
        <f>Q335*H335</f>
        <v>0</v>
      </c>
      <c r="S335" s="225">
        <v>0</v>
      </c>
      <c r="T335" s="22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7" t="s">
        <v>142</v>
      </c>
      <c r="AT335" s="227" t="s">
        <v>138</v>
      </c>
      <c r="AU335" s="227" t="s">
        <v>143</v>
      </c>
      <c r="AY335" s="17" t="s">
        <v>134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7" t="s">
        <v>143</v>
      </c>
      <c r="BK335" s="228">
        <f>ROUND(I335*H335,2)</f>
        <v>0</v>
      </c>
      <c r="BL335" s="17" t="s">
        <v>142</v>
      </c>
      <c r="BM335" s="227" t="s">
        <v>329</v>
      </c>
    </row>
    <row r="336" s="13" customFormat="1">
      <c r="A336" s="13"/>
      <c r="B336" s="229"/>
      <c r="C336" s="230"/>
      <c r="D336" s="231" t="s">
        <v>145</v>
      </c>
      <c r="E336" s="232" t="s">
        <v>1</v>
      </c>
      <c r="F336" s="233" t="s">
        <v>330</v>
      </c>
      <c r="G336" s="230"/>
      <c r="H336" s="232" t="s">
        <v>1</v>
      </c>
      <c r="I336" s="234"/>
      <c r="J336" s="230"/>
      <c r="K336" s="230"/>
      <c r="L336" s="235"/>
      <c r="M336" s="236"/>
      <c r="N336" s="237"/>
      <c r="O336" s="237"/>
      <c r="P336" s="237"/>
      <c r="Q336" s="237"/>
      <c r="R336" s="237"/>
      <c r="S336" s="237"/>
      <c r="T336" s="23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9" t="s">
        <v>145</v>
      </c>
      <c r="AU336" s="239" t="s">
        <v>143</v>
      </c>
      <c r="AV336" s="13" t="s">
        <v>81</v>
      </c>
      <c r="AW336" s="13" t="s">
        <v>30</v>
      </c>
      <c r="AX336" s="13" t="s">
        <v>73</v>
      </c>
      <c r="AY336" s="239" t="s">
        <v>134</v>
      </c>
    </row>
    <row r="337" s="14" customFormat="1">
      <c r="A337" s="14"/>
      <c r="B337" s="240"/>
      <c r="C337" s="241"/>
      <c r="D337" s="231" t="s">
        <v>145</v>
      </c>
      <c r="E337" s="242" t="s">
        <v>1</v>
      </c>
      <c r="F337" s="243" t="s">
        <v>331</v>
      </c>
      <c r="G337" s="241"/>
      <c r="H337" s="244">
        <v>20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0" t="s">
        <v>145</v>
      </c>
      <c r="AU337" s="250" t="s">
        <v>143</v>
      </c>
      <c r="AV337" s="14" t="s">
        <v>143</v>
      </c>
      <c r="AW337" s="14" t="s">
        <v>30</v>
      </c>
      <c r="AX337" s="14" t="s">
        <v>81</v>
      </c>
      <c r="AY337" s="250" t="s">
        <v>134</v>
      </c>
    </row>
    <row r="338" s="2" customFormat="1" ht="24.15" customHeight="1">
      <c r="A338" s="38"/>
      <c r="B338" s="39"/>
      <c r="C338" s="215" t="s">
        <v>332</v>
      </c>
      <c r="D338" s="215" t="s">
        <v>138</v>
      </c>
      <c r="E338" s="216" t="s">
        <v>333</v>
      </c>
      <c r="F338" s="217" t="s">
        <v>334</v>
      </c>
      <c r="G338" s="218" t="s">
        <v>151</v>
      </c>
      <c r="H338" s="219">
        <v>17.399000000000001</v>
      </c>
      <c r="I338" s="220"/>
      <c r="J338" s="221">
        <f>ROUND(I338*H338,2)</f>
        <v>0</v>
      </c>
      <c r="K338" s="222"/>
      <c r="L338" s="44"/>
      <c r="M338" s="223" t="s">
        <v>1</v>
      </c>
      <c r="N338" s="224" t="s">
        <v>39</v>
      </c>
      <c r="O338" s="91"/>
      <c r="P338" s="225">
        <f>O338*H338</f>
        <v>0</v>
      </c>
      <c r="Q338" s="225">
        <v>0</v>
      </c>
      <c r="R338" s="225">
        <f>Q338*H338</f>
        <v>0</v>
      </c>
      <c r="S338" s="225">
        <v>0.068000000000000005</v>
      </c>
      <c r="T338" s="226">
        <f>S338*H338</f>
        <v>1.1831320000000001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7" t="s">
        <v>142</v>
      </c>
      <c r="AT338" s="227" t="s">
        <v>138</v>
      </c>
      <c r="AU338" s="227" t="s">
        <v>143</v>
      </c>
      <c r="AY338" s="17" t="s">
        <v>134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17" t="s">
        <v>143</v>
      </c>
      <c r="BK338" s="228">
        <f>ROUND(I338*H338,2)</f>
        <v>0</v>
      </c>
      <c r="BL338" s="17" t="s">
        <v>142</v>
      </c>
      <c r="BM338" s="227" t="s">
        <v>335</v>
      </c>
    </row>
    <row r="339" s="13" customFormat="1">
      <c r="A339" s="13"/>
      <c r="B339" s="229"/>
      <c r="C339" s="230"/>
      <c r="D339" s="231" t="s">
        <v>145</v>
      </c>
      <c r="E339" s="232" t="s">
        <v>1</v>
      </c>
      <c r="F339" s="233" t="s">
        <v>225</v>
      </c>
      <c r="G339" s="230"/>
      <c r="H339" s="232" t="s">
        <v>1</v>
      </c>
      <c r="I339" s="234"/>
      <c r="J339" s="230"/>
      <c r="K339" s="230"/>
      <c r="L339" s="235"/>
      <c r="M339" s="236"/>
      <c r="N339" s="237"/>
      <c r="O339" s="237"/>
      <c r="P339" s="237"/>
      <c r="Q339" s="237"/>
      <c r="R339" s="237"/>
      <c r="S339" s="237"/>
      <c r="T339" s="23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9" t="s">
        <v>145</v>
      </c>
      <c r="AU339" s="239" t="s">
        <v>143</v>
      </c>
      <c r="AV339" s="13" t="s">
        <v>81</v>
      </c>
      <c r="AW339" s="13" t="s">
        <v>30</v>
      </c>
      <c r="AX339" s="13" t="s">
        <v>73</v>
      </c>
      <c r="AY339" s="239" t="s">
        <v>134</v>
      </c>
    </row>
    <row r="340" s="14" customFormat="1">
      <c r="A340" s="14"/>
      <c r="B340" s="240"/>
      <c r="C340" s="241"/>
      <c r="D340" s="231" t="s">
        <v>145</v>
      </c>
      <c r="E340" s="242" t="s">
        <v>1</v>
      </c>
      <c r="F340" s="243" t="s">
        <v>182</v>
      </c>
      <c r="G340" s="241"/>
      <c r="H340" s="244">
        <v>15.523999999999999</v>
      </c>
      <c r="I340" s="245"/>
      <c r="J340" s="241"/>
      <c r="K340" s="241"/>
      <c r="L340" s="246"/>
      <c r="M340" s="247"/>
      <c r="N340" s="248"/>
      <c r="O340" s="248"/>
      <c r="P340" s="248"/>
      <c r="Q340" s="248"/>
      <c r="R340" s="248"/>
      <c r="S340" s="248"/>
      <c r="T340" s="24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0" t="s">
        <v>145</v>
      </c>
      <c r="AU340" s="250" t="s">
        <v>143</v>
      </c>
      <c r="AV340" s="14" t="s">
        <v>143</v>
      </c>
      <c r="AW340" s="14" t="s">
        <v>30</v>
      </c>
      <c r="AX340" s="14" t="s">
        <v>73</v>
      </c>
      <c r="AY340" s="250" t="s">
        <v>134</v>
      </c>
    </row>
    <row r="341" s="13" customFormat="1">
      <c r="A341" s="13"/>
      <c r="B341" s="229"/>
      <c r="C341" s="230"/>
      <c r="D341" s="231" t="s">
        <v>145</v>
      </c>
      <c r="E341" s="232" t="s">
        <v>1</v>
      </c>
      <c r="F341" s="233" t="s">
        <v>183</v>
      </c>
      <c r="G341" s="230"/>
      <c r="H341" s="232" t="s">
        <v>1</v>
      </c>
      <c r="I341" s="234"/>
      <c r="J341" s="230"/>
      <c r="K341" s="230"/>
      <c r="L341" s="235"/>
      <c r="M341" s="236"/>
      <c r="N341" s="237"/>
      <c r="O341" s="237"/>
      <c r="P341" s="237"/>
      <c r="Q341" s="237"/>
      <c r="R341" s="237"/>
      <c r="S341" s="237"/>
      <c r="T341" s="23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9" t="s">
        <v>145</v>
      </c>
      <c r="AU341" s="239" t="s">
        <v>143</v>
      </c>
      <c r="AV341" s="13" t="s">
        <v>81</v>
      </c>
      <c r="AW341" s="13" t="s">
        <v>30</v>
      </c>
      <c r="AX341" s="13" t="s">
        <v>73</v>
      </c>
      <c r="AY341" s="239" t="s">
        <v>134</v>
      </c>
    </row>
    <row r="342" s="14" customFormat="1">
      <c r="A342" s="14"/>
      <c r="B342" s="240"/>
      <c r="C342" s="241"/>
      <c r="D342" s="231" t="s">
        <v>145</v>
      </c>
      <c r="E342" s="242" t="s">
        <v>1</v>
      </c>
      <c r="F342" s="243" t="s">
        <v>184</v>
      </c>
      <c r="G342" s="241"/>
      <c r="H342" s="244">
        <v>1.875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0" t="s">
        <v>145</v>
      </c>
      <c r="AU342" s="250" t="s">
        <v>143</v>
      </c>
      <c r="AV342" s="14" t="s">
        <v>143</v>
      </c>
      <c r="AW342" s="14" t="s">
        <v>30</v>
      </c>
      <c r="AX342" s="14" t="s">
        <v>73</v>
      </c>
      <c r="AY342" s="250" t="s">
        <v>134</v>
      </c>
    </row>
    <row r="343" s="15" customFormat="1">
      <c r="A343" s="15"/>
      <c r="B343" s="251"/>
      <c r="C343" s="252"/>
      <c r="D343" s="231" t="s">
        <v>145</v>
      </c>
      <c r="E343" s="253" t="s">
        <v>1</v>
      </c>
      <c r="F343" s="254" t="s">
        <v>168</v>
      </c>
      <c r="G343" s="252"/>
      <c r="H343" s="255">
        <v>17.399000000000001</v>
      </c>
      <c r="I343" s="256"/>
      <c r="J343" s="252"/>
      <c r="K343" s="252"/>
      <c r="L343" s="257"/>
      <c r="M343" s="258"/>
      <c r="N343" s="259"/>
      <c r="O343" s="259"/>
      <c r="P343" s="259"/>
      <c r="Q343" s="259"/>
      <c r="R343" s="259"/>
      <c r="S343" s="259"/>
      <c r="T343" s="260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61" t="s">
        <v>145</v>
      </c>
      <c r="AU343" s="261" t="s">
        <v>143</v>
      </c>
      <c r="AV343" s="15" t="s">
        <v>142</v>
      </c>
      <c r="AW343" s="15" t="s">
        <v>30</v>
      </c>
      <c r="AX343" s="15" t="s">
        <v>81</v>
      </c>
      <c r="AY343" s="261" t="s">
        <v>134</v>
      </c>
    </row>
    <row r="344" s="12" customFormat="1" ht="22.8" customHeight="1">
      <c r="A344" s="12"/>
      <c r="B344" s="199"/>
      <c r="C344" s="200"/>
      <c r="D344" s="201" t="s">
        <v>72</v>
      </c>
      <c r="E344" s="213" t="s">
        <v>336</v>
      </c>
      <c r="F344" s="213" t="s">
        <v>337</v>
      </c>
      <c r="G344" s="200"/>
      <c r="H344" s="200"/>
      <c r="I344" s="203"/>
      <c r="J344" s="214">
        <f>BK344</f>
        <v>0</v>
      </c>
      <c r="K344" s="200"/>
      <c r="L344" s="205"/>
      <c r="M344" s="206"/>
      <c r="N344" s="207"/>
      <c r="O344" s="207"/>
      <c r="P344" s="208">
        <f>SUM(P345:P351)</f>
        <v>0</v>
      </c>
      <c r="Q344" s="207"/>
      <c r="R344" s="208">
        <f>SUM(R345:R351)</f>
        <v>0</v>
      </c>
      <c r="S344" s="207"/>
      <c r="T344" s="209">
        <f>SUM(T345:T351)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0" t="s">
        <v>81</v>
      </c>
      <c r="AT344" s="211" t="s">
        <v>72</v>
      </c>
      <c r="AU344" s="211" t="s">
        <v>81</v>
      </c>
      <c r="AY344" s="210" t="s">
        <v>134</v>
      </c>
      <c r="BK344" s="212">
        <f>SUM(BK345:BK351)</f>
        <v>0</v>
      </c>
    </row>
    <row r="345" s="2" customFormat="1" ht="24.15" customHeight="1">
      <c r="A345" s="38"/>
      <c r="B345" s="39"/>
      <c r="C345" s="215" t="s">
        <v>338</v>
      </c>
      <c r="D345" s="215" t="s">
        <v>138</v>
      </c>
      <c r="E345" s="216" t="s">
        <v>339</v>
      </c>
      <c r="F345" s="217" t="s">
        <v>340</v>
      </c>
      <c r="G345" s="218" t="s">
        <v>341</v>
      </c>
      <c r="H345" s="219">
        <v>4.21</v>
      </c>
      <c r="I345" s="220"/>
      <c r="J345" s="221">
        <f>ROUND(I345*H345,2)</f>
        <v>0</v>
      </c>
      <c r="K345" s="222"/>
      <c r="L345" s="44"/>
      <c r="M345" s="223" t="s">
        <v>1</v>
      </c>
      <c r="N345" s="224" t="s">
        <v>39</v>
      </c>
      <c r="O345" s="91"/>
      <c r="P345" s="225">
        <f>O345*H345</f>
        <v>0</v>
      </c>
      <c r="Q345" s="225">
        <v>0</v>
      </c>
      <c r="R345" s="225">
        <f>Q345*H345</f>
        <v>0</v>
      </c>
      <c r="S345" s="225">
        <v>0</v>
      </c>
      <c r="T345" s="22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7" t="s">
        <v>142</v>
      </c>
      <c r="AT345" s="227" t="s">
        <v>138</v>
      </c>
      <c r="AU345" s="227" t="s">
        <v>143</v>
      </c>
      <c r="AY345" s="17" t="s">
        <v>134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17" t="s">
        <v>143</v>
      </c>
      <c r="BK345" s="228">
        <f>ROUND(I345*H345,2)</f>
        <v>0</v>
      </c>
      <c r="BL345" s="17" t="s">
        <v>142</v>
      </c>
      <c r="BM345" s="227" t="s">
        <v>342</v>
      </c>
    </row>
    <row r="346" s="2" customFormat="1" ht="33" customHeight="1">
      <c r="A346" s="38"/>
      <c r="B346" s="39"/>
      <c r="C346" s="215" t="s">
        <v>343</v>
      </c>
      <c r="D346" s="215" t="s">
        <v>138</v>
      </c>
      <c r="E346" s="216" t="s">
        <v>344</v>
      </c>
      <c r="F346" s="217" t="s">
        <v>345</v>
      </c>
      <c r="G346" s="218" t="s">
        <v>341</v>
      </c>
      <c r="H346" s="219">
        <v>8.4199999999999999</v>
      </c>
      <c r="I346" s="220"/>
      <c r="J346" s="221">
        <f>ROUND(I346*H346,2)</f>
        <v>0</v>
      </c>
      <c r="K346" s="222"/>
      <c r="L346" s="44"/>
      <c r="M346" s="223" t="s">
        <v>1</v>
      </c>
      <c r="N346" s="224" t="s">
        <v>39</v>
      </c>
      <c r="O346" s="91"/>
      <c r="P346" s="225">
        <f>O346*H346</f>
        <v>0</v>
      </c>
      <c r="Q346" s="225">
        <v>0</v>
      </c>
      <c r="R346" s="225">
        <f>Q346*H346</f>
        <v>0</v>
      </c>
      <c r="S346" s="225">
        <v>0</v>
      </c>
      <c r="T346" s="226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7" t="s">
        <v>142</v>
      </c>
      <c r="AT346" s="227" t="s">
        <v>138</v>
      </c>
      <c r="AU346" s="227" t="s">
        <v>143</v>
      </c>
      <c r="AY346" s="17" t="s">
        <v>134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7" t="s">
        <v>143</v>
      </c>
      <c r="BK346" s="228">
        <f>ROUND(I346*H346,2)</f>
        <v>0</v>
      </c>
      <c r="BL346" s="17" t="s">
        <v>142</v>
      </c>
      <c r="BM346" s="227" t="s">
        <v>346</v>
      </c>
    </row>
    <row r="347" s="14" customFormat="1">
      <c r="A347" s="14"/>
      <c r="B347" s="240"/>
      <c r="C347" s="241"/>
      <c r="D347" s="231" t="s">
        <v>145</v>
      </c>
      <c r="E347" s="241"/>
      <c r="F347" s="243" t="s">
        <v>347</v>
      </c>
      <c r="G347" s="241"/>
      <c r="H347" s="244">
        <v>8.4199999999999999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0" t="s">
        <v>145</v>
      </c>
      <c r="AU347" s="250" t="s">
        <v>143</v>
      </c>
      <c r="AV347" s="14" t="s">
        <v>143</v>
      </c>
      <c r="AW347" s="14" t="s">
        <v>4</v>
      </c>
      <c r="AX347" s="14" t="s">
        <v>81</v>
      </c>
      <c r="AY347" s="250" t="s">
        <v>134</v>
      </c>
    </row>
    <row r="348" s="2" customFormat="1" ht="24.15" customHeight="1">
      <c r="A348" s="38"/>
      <c r="B348" s="39"/>
      <c r="C348" s="215" t="s">
        <v>348</v>
      </c>
      <c r="D348" s="215" t="s">
        <v>138</v>
      </c>
      <c r="E348" s="216" t="s">
        <v>349</v>
      </c>
      <c r="F348" s="217" t="s">
        <v>350</v>
      </c>
      <c r="G348" s="218" t="s">
        <v>341</v>
      </c>
      <c r="H348" s="219">
        <v>4.21</v>
      </c>
      <c r="I348" s="220"/>
      <c r="J348" s="221">
        <f>ROUND(I348*H348,2)</f>
        <v>0</v>
      </c>
      <c r="K348" s="222"/>
      <c r="L348" s="44"/>
      <c r="M348" s="223" t="s">
        <v>1</v>
      </c>
      <c r="N348" s="224" t="s">
        <v>39</v>
      </c>
      <c r="O348" s="91"/>
      <c r="P348" s="225">
        <f>O348*H348</f>
        <v>0</v>
      </c>
      <c r="Q348" s="225">
        <v>0</v>
      </c>
      <c r="R348" s="225">
        <f>Q348*H348</f>
        <v>0</v>
      </c>
      <c r="S348" s="225">
        <v>0</v>
      </c>
      <c r="T348" s="226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7" t="s">
        <v>142</v>
      </c>
      <c r="AT348" s="227" t="s">
        <v>138</v>
      </c>
      <c r="AU348" s="227" t="s">
        <v>143</v>
      </c>
      <c r="AY348" s="17" t="s">
        <v>134</v>
      </c>
      <c r="BE348" s="228">
        <f>IF(N348="základní",J348,0)</f>
        <v>0</v>
      </c>
      <c r="BF348" s="228">
        <f>IF(N348="snížená",J348,0)</f>
        <v>0</v>
      </c>
      <c r="BG348" s="228">
        <f>IF(N348="zákl. přenesená",J348,0)</f>
        <v>0</v>
      </c>
      <c r="BH348" s="228">
        <f>IF(N348="sníž. přenesená",J348,0)</f>
        <v>0</v>
      </c>
      <c r="BI348" s="228">
        <f>IF(N348="nulová",J348,0)</f>
        <v>0</v>
      </c>
      <c r="BJ348" s="17" t="s">
        <v>143</v>
      </c>
      <c r="BK348" s="228">
        <f>ROUND(I348*H348,2)</f>
        <v>0</v>
      </c>
      <c r="BL348" s="17" t="s">
        <v>142</v>
      </c>
      <c r="BM348" s="227" t="s">
        <v>351</v>
      </c>
    </row>
    <row r="349" s="2" customFormat="1" ht="24.15" customHeight="1">
      <c r="A349" s="38"/>
      <c r="B349" s="39"/>
      <c r="C349" s="215" t="s">
        <v>352</v>
      </c>
      <c r="D349" s="215" t="s">
        <v>138</v>
      </c>
      <c r="E349" s="216" t="s">
        <v>353</v>
      </c>
      <c r="F349" s="217" t="s">
        <v>354</v>
      </c>
      <c r="G349" s="218" t="s">
        <v>341</v>
      </c>
      <c r="H349" s="219">
        <v>79.989999999999995</v>
      </c>
      <c r="I349" s="220"/>
      <c r="J349" s="221">
        <f>ROUND(I349*H349,2)</f>
        <v>0</v>
      </c>
      <c r="K349" s="222"/>
      <c r="L349" s="44"/>
      <c r="M349" s="223" t="s">
        <v>1</v>
      </c>
      <c r="N349" s="224" t="s">
        <v>39</v>
      </c>
      <c r="O349" s="91"/>
      <c r="P349" s="225">
        <f>O349*H349</f>
        <v>0</v>
      </c>
      <c r="Q349" s="225">
        <v>0</v>
      </c>
      <c r="R349" s="225">
        <f>Q349*H349</f>
        <v>0</v>
      </c>
      <c r="S349" s="225">
        <v>0</v>
      </c>
      <c r="T349" s="226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7" t="s">
        <v>142</v>
      </c>
      <c r="AT349" s="227" t="s">
        <v>138</v>
      </c>
      <c r="AU349" s="227" t="s">
        <v>143</v>
      </c>
      <c r="AY349" s="17" t="s">
        <v>134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17" t="s">
        <v>143</v>
      </c>
      <c r="BK349" s="228">
        <f>ROUND(I349*H349,2)</f>
        <v>0</v>
      </c>
      <c r="BL349" s="17" t="s">
        <v>142</v>
      </c>
      <c r="BM349" s="227" t="s">
        <v>355</v>
      </c>
    </row>
    <row r="350" s="14" customFormat="1">
      <c r="A350" s="14"/>
      <c r="B350" s="240"/>
      <c r="C350" s="241"/>
      <c r="D350" s="231" t="s">
        <v>145</v>
      </c>
      <c r="E350" s="241"/>
      <c r="F350" s="243" t="s">
        <v>356</v>
      </c>
      <c r="G350" s="241"/>
      <c r="H350" s="244">
        <v>79.989999999999995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0" t="s">
        <v>145</v>
      </c>
      <c r="AU350" s="250" t="s">
        <v>143</v>
      </c>
      <c r="AV350" s="14" t="s">
        <v>143</v>
      </c>
      <c r="AW350" s="14" t="s">
        <v>4</v>
      </c>
      <c r="AX350" s="14" t="s">
        <v>81</v>
      </c>
      <c r="AY350" s="250" t="s">
        <v>134</v>
      </c>
    </row>
    <row r="351" s="2" customFormat="1" ht="33" customHeight="1">
      <c r="A351" s="38"/>
      <c r="B351" s="39"/>
      <c r="C351" s="215" t="s">
        <v>357</v>
      </c>
      <c r="D351" s="215" t="s">
        <v>138</v>
      </c>
      <c r="E351" s="216" t="s">
        <v>358</v>
      </c>
      <c r="F351" s="217" t="s">
        <v>359</v>
      </c>
      <c r="G351" s="218" t="s">
        <v>341</v>
      </c>
      <c r="H351" s="219">
        <v>4.21</v>
      </c>
      <c r="I351" s="220"/>
      <c r="J351" s="221">
        <f>ROUND(I351*H351,2)</f>
        <v>0</v>
      </c>
      <c r="K351" s="222"/>
      <c r="L351" s="44"/>
      <c r="M351" s="223" t="s">
        <v>1</v>
      </c>
      <c r="N351" s="224" t="s">
        <v>39</v>
      </c>
      <c r="O351" s="91"/>
      <c r="P351" s="225">
        <f>O351*H351</f>
        <v>0</v>
      </c>
      <c r="Q351" s="225">
        <v>0</v>
      </c>
      <c r="R351" s="225">
        <f>Q351*H351</f>
        <v>0</v>
      </c>
      <c r="S351" s="225">
        <v>0</v>
      </c>
      <c r="T351" s="226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7" t="s">
        <v>142</v>
      </c>
      <c r="AT351" s="227" t="s">
        <v>138</v>
      </c>
      <c r="AU351" s="227" t="s">
        <v>143</v>
      </c>
      <c r="AY351" s="17" t="s">
        <v>134</v>
      </c>
      <c r="BE351" s="228">
        <f>IF(N351="základní",J351,0)</f>
        <v>0</v>
      </c>
      <c r="BF351" s="228">
        <f>IF(N351="snížená",J351,0)</f>
        <v>0</v>
      </c>
      <c r="BG351" s="228">
        <f>IF(N351="zákl. přenesená",J351,0)</f>
        <v>0</v>
      </c>
      <c r="BH351" s="228">
        <f>IF(N351="sníž. přenesená",J351,0)</f>
        <v>0</v>
      </c>
      <c r="BI351" s="228">
        <f>IF(N351="nulová",J351,0)</f>
        <v>0</v>
      </c>
      <c r="BJ351" s="17" t="s">
        <v>143</v>
      </c>
      <c r="BK351" s="228">
        <f>ROUND(I351*H351,2)</f>
        <v>0</v>
      </c>
      <c r="BL351" s="17" t="s">
        <v>142</v>
      </c>
      <c r="BM351" s="227" t="s">
        <v>360</v>
      </c>
    </row>
    <row r="352" s="12" customFormat="1" ht="22.8" customHeight="1">
      <c r="A352" s="12"/>
      <c r="B352" s="199"/>
      <c r="C352" s="200"/>
      <c r="D352" s="201" t="s">
        <v>72</v>
      </c>
      <c r="E352" s="213" t="s">
        <v>361</v>
      </c>
      <c r="F352" s="213" t="s">
        <v>362</v>
      </c>
      <c r="G352" s="200"/>
      <c r="H352" s="200"/>
      <c r="I352" s="203"/>
      <c r="J352" s="214">
        <f>BK352</f>
        <v>0</v>
      </c>
      <c r="K352" s="200"/>
      <c r="L352" s="205"/>
      <c r="M352" s="206"/>
      <c r="N352" s="207"/>
      <c r="O352" s="207"/>
      <c r="P352" s="208">
        <f>SUM(P353:P354)</f>
        <v>0</v>
      </c>
      <c r="Q352" s="207"/>
      <c r="R352" s="208">
        <f>SUM(R353:R354)</f>
        <v>0</v>
      </c>
      <c r="S352" s="207"/>
      <c r="T352" s="209">
        <f>SUM(T353:T354)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0" t="s">
        <v>81</v>
      </c>
      <c r="AT352" s="211" t="s">
        <v>72</v>
      </c>
      <c r="AU352" s="211" t="s">
        <v>81</v>
      </c>
      <c r="AY352" s="210" t="s">
        <v>134</v>
      </c>
      <c r="BK352" s="212">
        <f>SUM(BK353:BK354)</f>
        <v>0</v>
      </c>
    </row>
    <row r="353" s="2" customFormat="1" ht="21.75" customHeight="1">
      <c r="A353" s="38"/>
      <c r="B353" s="39"/>
      <c r="C353" s="215" t="s">
        <v>363</v>
      </c>
      <c r="D353" s="215" t="s">
        <v>138</v>
      </c>
      <c r="E353" s="216" t="s">
        <v>364</v>
      </c>
      <c r="F353" s="217" t="s">
        <v>365</v>
      </c>
      <c r="G353" s="218" t="s">
        <v>341</v>
      </c>
      <c r="H353" s="219">
        <v>2.0720000000000001</v>
      </c>
      <c r="I353" s="220"/>
      <c r="J353" s="221">
        <f>ROUND(I353*H353,2)</f>
        <v>0</v>
      </c>
      <c r="K353" s="222"/>
      <c r="L353" s="44"/>
      <c r="M353" s="223" t="s">
        <v>1</v>
      </c>
      <c r="N353" s="224" t="s">
        <v>39</v>
      </c>
      <c r="O353" s="91"/>
      <c r="P353" s="225">
        <f>O353*H353</f>
        <v>0</v>
      </c>
      <c r="Q353" s="225">
        <v>0</v>
      </c>
      <c r="R353" s="225">
        <f>Q353*H353</f>
        <v>0</v>
      </c>
      <c r="S353" s="225">
        <v>0</v>
      </c>
      <c r="T353" s="22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7" t="s">
        <v>142</v>
      </c>
      <c r="AT353" s="227" t="s">
        <v>138</v>
      </c>
      <c r="AU353" s="227" t="s">
        <v>143</v>
      </c>
      <c r="AY353" s="17" t="s">
        <v>134</v>
      </c>
      <c r="BE353" s="228">
        <f>IF(N353="základní",J353,0)</f>
        <v>0</v>
      </c>
      <c r="BF353" s="228">
        <f>IF(N353="snížená",J353,0)</f>
        <v>0</v>
      </c>
      <c r="BG353" s="228">
        <f>IF(N353="zákl. přenesená",J353,0)</f>
        <v>0</v>
      </c>
      <c r="BH353" s="228">
        <f>IF(N353="sníž. přenesená",J353,0)</f>
        <v>0</v>
      </c>
      <c r="BI353" s="228">
        <f>IF(N353="nulová",J353,0)</f>
        <v>0</v>
      </c>
      <c r="BJ353" s="17" t="s">
        <v>143</v>
      </c>
      <c r="BK353" s="228">
        <f>ROUND(I353*H353,2)</f>
        <v>0</v>
      </c>
      <c r="BL353" s="17" t="s">
        <v>142</v>
      </c>
      <c r="BM353" s="227" t="s">
        <v>366</v>
      </c>
    </row>
    <row r="354" s="2" customFormat="1" ht="24.15" customHeight="1">
      <c r="A354" s="38"/>
      <c r="B354" s="39"/>
      <c r="C354" s="215" t="s">
        <v>367</v>
      </c>
      <c r="D354" s="215" t="s">
        <v>138</v>
      </c>
      <c r="E354" s="216" t="s">
        <v>368</v>
      </c>
      <c r="F354" s="217" t="s">
        <v>369</v>
      </c>
      <c r="G354" s="218" t="s">
        <v>341</v>
      </c>
      <c r="H354" s="219">
        <v>2.0720000000000001</v>
      </c>
      <c r="I354" s="220"/>
      <c r="J354" s="221">
        <f>ROUND(I354*H354,2)</f>
        <v>0</v>
      </c>
      <c r="K354" s="222"/>
      <c r="L354" s="44"/>
      <c r="M354" s="223" t="s">
        <v>1</v>
      </c>
      <c r="N354" s="224" t="s">
        <v>39</v>
      </c>
      <c r="O354" s="91"/>
      <c r="P354" s="225">
        <f>O354*H354</f>
        <v>0</v>
      </c>
      <c r="Q354" s="225">
        <v>0</v>
      </c>
      <c r="R354" s="225">
        <f>Q354*H354</f>
        <v>0</v>
      </c>
      <c r="S354" s="225">
        <v>0</v>
      </c>
      <c r="T354" s="226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7" t="s">
        <v>142</v>
      </c>
      <c r="AT354" s="227" t="s">
        <v>138</v>
      </c>
      <c r="AU354" s="227" t="s">
        <v>143</v>
      </c>
      <c r="AY354" s="17" t="s">
        <v>134</v>
      </c>
      <c r="BE354" s="228">
        <f>IF(N354="základní",J354,0)</f>
        <v>0</v>
      </c>
      <c r="BF354" s="228">
        <f>IF(N354="snížená",J354,0)</f>
        <v>0</v>
      </c>
      <c r="BG354" s="228">
        <f>IF(N354="zákl. přenesená",J354,0)</f>
        <v>0</v>
      </c>
      <c r="BH354" s="228">
        <f>IF(N354="sníž. přenesená",J354,0)</f>
        <v>0</v>
      </c>
      <c r="BI354" s="228">
        <f>IF(N354="nulová",J354,0)</f>
        <v>0</v>
      </c>
      <c r="BJ354" s="17" t="s">
        <v>143</v>
      </c>
      <c r="BK354" s="228">
        <f>ROUND(I354*H354,2)</f>
        <v>0</v>
      </c>
      <c r="BL354" s="17" t="s">
        <v>142</v>
      </c>
      <c r="BM354" s="227" t="s">
        <v>370</v>
      </c>
    </row>
    <row r="355" s="12" customFormat="1" ht="25.92" customHeight="1">
      <c r="A355" s="12"/>
      <c r="B355" s="199"/>
      <c r="C355" s="200"/>
      <c r="D355" s="201" t="s">
        <v>72</v>
      </c>
      <c r="E355" s="202" t="s">
        <v>371</v>
      </c>
      <c r="F355" s="202" t="s">
        <v>372</v>
      </c>
      <c r="G355" s="200"/>
      <c r="H355" s="200"/>
      <c r="I355" s="203"/>
      <c r="J355" s="204">
        <f>BK355</f>
        <v>0</v>
      </c>
      <c r="K355" s="200"/>
      <c r="L355" s="205"/>
      <c r="M355" s="206"/>
      <c r="N355" s="207"/>
      <c r="O355" s="207"/>
      <c r="P355" s="208">
        <f>P356+P383+P446+P493+P554+P561+P585+P820+P858+P868+P892+P896+P982+P1003+P1042+P1112+P1261</f>
        <v>0</v>
      </c>
      <c r="Q355" s="207"/>
      <c r="R355" s="208">
        <f>R356+R383+R446+R493+R554+R561+R585+R820+R858+R868+R892+R896+R982+R1003+R1042+R1112+R1261</f>
        <v>2.4089228199999999</v>
      </c>
      <c r="S355" s="207"/>
      <c r="T355" s="209">
        <f>T356+T383+T446+T493+T554+T561+T585+T820+T858+T868+T892+T896+T982+T1003+T1042+T1112+T1261</f>
        <v>1.4492549399999999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0" t="s">
        <v>143</v>
      </c>
      <c r="AT355" s="211" t="s">
        <v>72</v>
      </c>
      <c r="AU355" s="211" t="s">
        <v>73</v>
      </c>
      <c r="AY355" s="210" t="s">
        <v>134</v>
      </c>
      <c r="BK355" s="212">
        <f>BK356+BK383+BK446+BK493+BK554+BK561+BK585+BK820+BK858+BK868+BK892+BK896+BK982+BK1003+BK1042+BK1112+BK1261</f>
        <v>0</v>
      </c>
    </row>
    <row r="356" s="12" customFormat="1" ht="22.8" customHeight="1">
      <c r="A356" s="12"/>
      <c r="B356" s="199"/>
      <c r="C356" s="200"/>
      <c r="D356" s="201" t="s">
        <v>72</v>
      </c>
      <c r="E356" s="213" t="s">
        <v>373</v>
      </c>
      <c r="F356" s="213" t="s">
        <v>374</v>
      </c>
      <c r="G356" s="200"/>
      <c r="H356" s="200"/>
      <c r="I356" s="203"/>
      <c r="J356" s="214">
        <f>BK356</f>
        <v>0</v>
      </c>
      <c r="K356" s="200"/>
      <c r="L356" s="205"/>
      <c r="M356" s="206"/>
      <c r="N356" s="207"/>
      <c r="O356" s="207"/>
      <c r="P356" s="208">
        <f>SUM(P357:P382)</f>
        <v>0</v>
      </c>
      <c r="Q356" s="207"/>
      <c r="R356" s="208">
        <f>SUM(R357:R382)</f>
        <v>0.040024779999999996</v>
      </c>
      <c r="S356" s="207"/>
      <c r="T356" s="209">
        <f>SUM(T357:T382)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10" t="s">
        <v>143</v>
      </c>
      <c r="AT356" s="211" t="s">
        <v>72</v>
      </c>
      <c r="AU356" s="211" t="s">
        <v>81</v>
      </c>
      <c r="AY356" s="210" t="s">
        <v>134</v>
      </c>
      <c r="BK356" s="212">
        <f>SUM(BK357:BK382)</f>
        <v>0</v>
      </c>
    </row>
    <row r="357" s="2" customFormat="1" ht="24.15" customHeight="1">
      <c r="A357" s="38"/>
      <c r="B357" s="39"/>
      <c r="C357" s="215" t="s">
        <v>375</v>
      </c>
      <c r="D357" s="215" t="s">
        <v>138</v>
      </c>
      <c r="E357" s="216" t="s">
        <v>376</v>
      </c>
      <c r="F357" s="217" t="s">
        <v>377</v>
      </c>
      <c r="G357" s="218" t="s">
        <v>301</v>
      </c>
      <c r="H357" s="219">
        <v>10.119999999999999</v>
      </c>
      <c r="I357" s="220"/>
      <c r="J357" s="221">
        <f>ROUND(I357*H357,2)</f>
        <v>0</v>
      </c>
      <c r="K357" s="222"/>
      <c r="L357" s="44"/>
      <c r="M357" s="223" t="s">
        <v>1</v>
      </c>
      <c r="N357" s="224" t="s">
        <v>39</v>
      </c>
      <c r="O357" s="91"/>
      <c r="P357" s="225">
        <f>O357*H357</f>
        <v>0</v>
      </c>
      <c r="Q357" s="225">
        <v>0</v>
      </c>
      <c r="R357" s="225">
        <f>Q357*H357</f>
        <v>0</v>
      </c>
      <c r="S357" s="225">
        <v>0</v>
      </c>
      <c r="T357" s="226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7" t="s">
        <v>195</v>
      </c>
      <c r="AT357" s="227" t="s">
        <v>138</v>
      </c>
      <c r="AU357" s="227" t="s">
        <v>143</v>
      </c>
      <c r="AY357" s="17" t="s">
        <v>134</v>
      </c>
      <c r="BE357" s="228">
        <f>IF(N357="základní",J357,0)</f>
        <v>0</v>
      </c>
      <c r="BF357" s="228">
        <f>IF(N357="snížená",J357,0)</f>
        <v>0</v>
      </c>
      <c r="BG357" s="228">
        <f>IF(N357="zákl. přenesená",J357,0)</f>
        <v>0</v>
      </c>
      <c r="BH357" s="228">
        <f>IF(N357="sníž. přenesená",J357,0)</f>
        <v>0</v>
      </c>
      <c r="BI357" s="228">
        <f>IF(N357="nulová",J357,0)</f>
        <v>0</v>
      </c>
      <c r="BJ357" s="17" t="s">
        <v>143</v>
      </c>
      <c r="BK357" s="228">
        <f>ROUND(I357*H357,2)</f>
        <v>0</v>
      </c>
      <c r="BL357" s="17" t="s">
        <v>195</v>
      </c>
      <c r="BM357" s="227" t="s">
        <v>378</v>
      </c>
    </row>
    <row r="358" s="13" customFormat="1">
      <c r="A358" s="13"/>
      <c r="B358" s="229"/>
      <c r="C358" s="230"/>
      <c r="D358" s="231" t="s">
        <v>145</v>
      </c>
      <c r="E358" s="232" t="s">
        <v>1</v>
      </c>
      <c r="F358" s="233" t="s">
        <v>379</v>
      </c>
      <c r="G358" s="230"/>
      <c r="H358" s="232" t="s">
        <v>1</v>
      </c>
      <c r="I358" s="234"/>
      <c r="J358" s="230"/>
      <c r="K358" s="230"/>
      <c r="L358" s="235"/>
      <c r="M358" s="236"/>
      <c r="N358" s="237"/>
      <c r="O358" s="237"/>
      <c r="P358" s="237"/>
      <c r="Q358" s="237"/>
      <c r="R358" s="237"/>
      <c r="S358" s="237"/>
      <c r="T358" s="23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9" t="s">
        <v>145</v>
      </c>
      <c r="AU358" s="239" t="s">
        <v>143</v>
      </c>
      <c r="AV358" s="13" t="s">
        <v>81</v>
      </c>
      <c r="AW358" s="13" t="s">
        <v>30</v>
      </c>
      <c r="AX358" s="13" t="s">
        <v>73</v>
      </c>
      <c r="AY358" s="239" t="s">
        <v>134</v>
      </c>
    </row>
    <row r="359" s="13" customFormat="1">
      <c r="A359" s="13"/>
      <c r="B359" s="229"/>
      <c r="C359" s="230"/>
      <c r="D359" s="231" t="s">
        <v>145</v>
      </c>
      <c r="E359" s="232" t="s">
        <v>1</v>
      </c>
      <c r="F359" s="233" t="s">
        <v>225</v>
      </c>
      <c r="G359" s="230"/>
      <c r="H359" s="232" t="s">
        <v>1</v>
      </c>
      <c r="I359" s="234"/>
      <c r="J359" s="230"/>
      <c r="K359" s="230"/>
      <c r="L359" s="235"/>
      <c r="M359" s="236"/>
      <c r="N359" s="237"/>
      <c r="O359" s="237"/>
      <c r="P359" s="237"/>
      <c r="Q359" s="237"/>
      <c r="R359" s="237"/>
      <c r="S359" s="237"/>
      <c r="T359" s="23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9" t="s">
        <v>145</v>
      </c>
      <c r="AU359" s="239" t="s">
        <v>143</v>
      </c>
      <c r="AV359" s="13" t="s">
        <v>81</v>
      </c>
      <c r="AW359" s="13" t="s">
        <v>30</v>
      </c>
      <c r="AX359" s="13" t="s">
        <v>73</v>
      </c>
      <c r="AY359" s="239" t="s">
        <v>134</v>
      </c>
    </row>
    <row r="360" s="14" customFormat="1">
      <c r="A360" s="14"/>
      <c r="B360" s="240"/>
      <c r="C360" s="241"/>
      <c r="D360" s="231" t="s">
        <v>145</v>
      </c>
      <c r="E360" s="242" t="s">
        <v>1</v>
      </c>
      <c r="F360" s="243" t="s">
        <v>380</v>
      </c>
      <c r="G360" s="241"/>
      <c r="H360" s="244">
        <v>7.9199999999999999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0" t="s">
        <v>145</v>
      </c>
      <c r="AU360" s="250" t="s">
        <v>143</v>
      </c>
      <c r="AV360" s="14" t="s">
        <v>143</v>
      </c>
      <c r="AW360" s="14" t="s">
        <v>30</v>
      </c>
      <c r="AX360" s="14" t="s">
        <v>73</v>
      </c>
      <c r="AY360" s="250" t="s">
        <v>134</v>
      </c>
    </row>
    <row r="361" s="13" customFormat="1">
      <c r="A361" s="13"/>
      <c r="B361" s="229"/>
      <c r="C361" s="230"/>
      <c r="D361" s="231" t="s">
        <v>145</v>
      </c>
      <c r="E361" s="232" t="s">
        <v>1</v>
      </c>
      <c r="F361" s="233" t="s">
        <v>381</v>
      </c>
      <c r="G361" s="230"/>
      <c r="H361" s="232" t="s">
        <v>1</v>
      </c>
      <c r="I361" s="234"/>
      <c r="J361" s="230"/>
      <c r="K361" s="230"/>
      <c r="L361" s="235"/>
      <c r="M361" s="236"/>
      <c r="N361" s="237"/>
      <c r="O361" s="237"/>
      <c r="P361" s="237"/>
      <c r="Q361" s="237"/>
      <c r="R361" s="237"/>
      <c r="S361" s="237"/>
      <c r="T361" s="23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9" t="s">
        <v>145</v>
      </c>
      <c r="AU361" s="239" t="s">
        <v>143</v>
      </c>
      <c r="AV361" s="13" t="s">
        <v>81</v>
      </c>
      <c r="AW361" s="13" t="s">
        <v>30</v>
      </c>
      <c r="AX361" s="13" t="s">
        <v>73</v>
      </c>
      <c r="AY361" s="239" t="s">
        <v>134</v>
      </c>
    </row>
    <row r="362" s="14" customFormat="1">
      <c r="A362" s="14"/>
      <c r="B362" s="240"/>
      <c r="C362" s="241"/>
      <c r="D362" s="231" t="s">
        <v>145</v>
      </c>
      <c r="E362" s="242" t="s">
        <v>1</v>
      </c>
      <c r="F362" s="243" t="s">
        <v>382</v>
      </c>
      <c r="G362" s="241"/>
      <c r="H362" s="244">
        <v>2.2000000000000002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0" t="s">
        <v>145</v>
      </c>
      <c r="AU362" s="250" t="s">
        <v>143</v>
      </c>
      <c r="AV362" s="14" t="s">
        <v>143</v>
      </c>
      <c r="AW362" s="14" t="s">
        <v>30</v>
      </c>
      <c r="AX362" s="14" t="s">
        <v>73</v>
      </c>
      <c r="AY362" s="250" t="s">
        <v>134</v>
      </c>
    </row>
    <row r="363" s="15" customFormat="1">
      <c r="A363" s="15"/>
      <c r="B363" s="251"/>
      <c r="C363" s="252"/>
      <c r="D363" s="231" t="s">
        <v>145</v>
      </c>
      <c r="E363" s="253" t="s">
        <v>1</v>
      </c>
      <c r="F363" s="254" t="s">
        <v>168</v>
      </c>
      <c r="G363" s="252"/>
      <c r="H363" s="255">
        <v>10.119999999999999</v>
      </c>
      <c r="I363" s="256"/>
      <c r="J363" s="252"/>
      <c r="K363" s="252"/>
      <c r="L363" s="257"/>
      <c r="M363" s="258"/>
      <c r="N363" s="259"/>
      <c r="O363" s="259"/>
      <c r="P363" s="259"/>
      <c r="Q363" s="259"/>
      <c r="R363" s="259"/>
      <c r="S363" s="259"/>
      <c r="T363" s="260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1" t="s">
        <v>145</v>
      </c>
      <c r="AU363" s="261" t="s">
        <v>143</v>
      </c>
      <c r="AV363" s="15" t="s">
        <v>142</v>
      </c>
      <c r="AW363" s="15" t="s">
        <v>30</v>
      </c>
      <c r="AX363" s="15" t="s">
        <v>81</v>
      </c>
      <c r="AY363" s="261" t="s">
        <v>134</v>
      </c>
    </row>
    <row r="364" s="2" customFormat="1" ht="16.5" customHeight="1">
      <c r="A364" s="38"/>
      <c r="B364" s="39"/>
      <c r="C364" s="262" t="s">
        <v>383</v>
      </c>
      <c r="D364" s="262" t="s">
        <v>248</v>
      </c>
      <c r="E364" s="263" t="s">
        <v>384</v>
      </c>
      <c r="F364" s="264" t="s">
        <v>385</v>
      </c>
      <c r="G364" s="265" t="s">
        <v>301</v>
      </c>
      <c r="H364" s="266">
        <v>10.625999999999999</v>
      </c>
      <c r="I364" s="267"/>
      <c r="J364" s="268">
        <f>ROUND(I364*H364,2)</f>
        <v>0</v>
      </c>
      <c r="K364" s="269"/>
      <c r="L364" s="270"/>
      <c r="M364" s="271" t="s">
        <v>1</v>
      </c>
      <c r="N364" s="272" t="s">
        <v>39</v>
      </c>
      <c r="O364" s="91"/>
      <c r="P364" s="225">
        <f>O364*H364</f>
        <v>0</v>
      </c>
      <c r="Q364" s="225">
        <v>3.0000000000000001E-05</v>
      </c>
      <c r="R364" s="225">
        <f>Q364*H364</f>
        <v>0.00031878000000000001</v>
      </c>
      <c r="S364" s="225">
        <v>0</v>
      </c>
      <c r="T364" s="226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7" t="s">
        <v>386</v>
      </c>
      <c r="AT364" s="227" t="s">
        <v>248</v>
      </c>
      <c r="AU364" s="227" t="s">
        <v>143</v>
      </c>
      <c r="AY364" s="17" t="s">
        <v>134</v>
      </c>
      <c r="BE364" s="228">
        <f>IF(N364="základní",J364,0)</f>
        <v>0</v>
      </c>
      <c r="BF364" s="228">
        <f>IF(N364="snížená",J364,0)</f>
        <v>0</v>
      </c>
      <c r="BG364" s="228">
        <f>IF(N364="zákl. přenesená",J364,0)</f>
        <v>0</v>
      </c>
      <c r="BH364" s="228">
        <f>IF(N364="sníž. přenesená",J364,0)</f>
        <v>0</v>
      </c>
      <c r="BI364" s="228">
        <f>IF(N364="nulová",J364,0)</f>
        <v>0</v>
      </c>
      <c r="BJ364" s="17" t="s">
        <v>143</v>
      </c>
      <c r="BK364" s="228">
        <f>ROUND(I364*H364,2)</f>
        <v>0</v>
      </c>
      <c r="BL364" s="17" t="s">
        <v>195</v>
      </c>
      <c r="BM364" s="227" t="s">
        <v>387</v>
      </c>
    </row>
    <row r="365" s="14" customFormat="1">
      <c r="A365" s="14"/>
      <c r="B365" s="240"/>
      <c r="C365" s="241"/>
      <c r="D365" s="231" t="s">
        <v>145</v>
      </c>
      <c r="E365" s="241"/>
      <c r="F365" s="243" t="s">
        <v>388</v>
      </c>
      <c r="G365" s="241"/>
      <c r="H365" s="244">
        <v>10.625999999999999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0" t="s">
        <v>145</v>
      </c>
      <c r="AU365" s="250" t="s">
        <v>143</v>
      </c>
      <c r="AV365" s="14" t="s">
        <v>143</v>
      </c>
      <c r="AW365" s="14" t="s">
        <v>4</v>
      </c>
      <c r="AX365" s="14" t="s">
        <v>81</v>
      </c>
      <c r="AY365" s="250" t="s">
        <v>134</v>
      </c>
    </row>
    <row r="366" s="2" customFormat="1" ht="24.15" customHeight="1">
      <c r="A366" s="38"/>
      <c r="B366" s="39"/>
      <c r="C366" s="215" t="s">
        <v>389</v>
      </c>
      <c r="D366" s="215" t="s">
        <v>138</v>
      </c>
      <c r="E366" s="216" t="s">
        <v>390</v>
      </c>
      <c r="F366" s="217" t="s">
        <v>391</v>
      </c>
      <c r="G366" s="218" t="s">
        <v>141</v>
      </c>
      <c r="H366" s="219">
        <v>4</v>
      </c>
      <c r="I366" s="220"/>
      <c r="J366" s="221">
        <f>ROUND(I366*H366,2)</f>
        <v>0</v>
      </c>
      <c r="K366" s="222"/>
      <c r="L366" s="44"/>
      <c r="M366" s="223" t="s">
        <v>1</v>
      </c>
      <c r="N366" s="224" t="s">
        <v>39</v>
      </c>
      <c r="O366" s="91"/>
      <c r="P366" s="225">
        <f>O366*H366</f>
        <v>0</v>
      </c>
      <c r="Q366" s="225">
        <v>0</v>
      </c>
      <c r="R366" s="225">
        <f>Q366*H366</f>
        <v>0</v>
      </c>
      <c r="S366" s="225">
        <v>0</v>
      </c>
      <c r="T366" s="226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7" t="s">
        <v>195</v>
      </c>
      <c r="AT366" s="227" t="s">
        <v>138</v>
      </c>
      <c r="AU366" s="227" t="s">
        <v>143</v>
      </c>
      <c r="AY366" s="17" t="s">
        <v>134</v>
      </c>
      <c r="BE366" s="228">
        <f>IF(N366="základní",J366,0)</f>
        <v>0</v>
      </c>
      <c r="BF366" s="228">
        <f>IF(N366="snížená",J366,0)</f>
        <v>0</v>
      </c>
      <c r="BG366" s="228">
        <f>IF(N366="zákl. přenesená",J366,0)</f>
        <v>0</v>
      </c>
      <c r="BH366" s="228">
        <f>IF(N366="sníž. přenesená",J366,0)</f>
        <v>0</v>
      </c>
      <c r="BI366" s="228">
        <f>IF(N366="nulová",J366,0)</f>
        <v>0</v>
      </c>
      <c r="BJ366" s="17" t="s">
        <v>143</v>
      </c>
      <c r="BK366" s="228">
        <f>ROUND(I366*H366,2)</f>
        <v>0</v>
      </c>
      <c r="BL366" s="17" t="s">
        <v>195</v>
      </c>
      <c r="BM366" s="227" t="s">
        <v>392</v>
      </c>
    </row>
    <row r="367" s="14" customFormat="1">
      <c r="A367" s="14"/>
      <c r="B367" s="240"/>
      <c r="C367" s="241"/>
      <c r="D367" s="231" t="s">
        <v>145</v>
      </c>
      <c r="E367" s="242" t="s">
        <v>1</v>
      </c>
      <c r="F367" s="243" t="s">
        <v>142</v>
      </c>
      <c r="G367" s="241"/>
      <c r="H367" s="244">
        <v>4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0" t="s">
        <v>145</v>
      </c>
      <c r="AU367" s="250" t="s">
        <v>143</v>
      </c>
      <c r="AV367" s="14" t="s">
        <v>143</v>
      </c>
      <c r="AW367" s="14" t="s">
        <v>30</v>
      </c>
      <c r="AX367" s="14" t="s">
        <v>81</v>
      </c>
      <c r="AY367" s="250" t="s">
        <v>134</v>
      </c>
    </row>
    <row r="368" s="2" customFormat="1" ht="16.5" customHeight="1">
      <c r="A368" s="38"/>
      <c r="B368" s="39"/>
      <c r="C368" s="262" t="s">
        <v>393</v>
      </c>
      <c r="D368" s="262" t="s">
        <v>248</v>
      </c>
      <c r="E368" s="263" t="s">
        <v>394</v>
      </c>
      <c r="F368" s="264" t="s">
        <v>395</v>
      </c>
      <c r="G368" s="265" t="s">
        <v>141</v>
      </c>
      <c r="H368" s="266">
        <v>4</v>
      </c>
      <c r="I368" s="267"/>
      <c r="J368" s="268">
        <f>ROUND(I368*H368,2)</f>
        <v>0</v>
      </c>
      <c r="K368" s="269"/>
      <c r="L368" s="270"/>
      <c r="M368" s="271" t="s">
        <v>1</v>
      </c>
      <c r="N368" s="272" t="s">
        <v>39</v>
      </c>
      <c r="O368" s="91"/>
      <c r="P368" s="225">
        <f>O368*H368</f>
        <v>0</v>
      </c>
      <c r="Q368" s="225">
        <v>4.0000000000000003E-05</v>
      </c>
      <c r="R368" s="225">
        <f>Q368*H368</f>
        <v>0.00016000000000000001</v>
      </c>
      <c r="S368" s="225">
        <v>0</v>
      </c>
      <c r="T368" s="226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7" t="s">
        <v>386</v>
      </c>
      <c r="AT368" s="227" t="s">
        <v>248</v>
      </c>
      <c r="AU368" s="227" t="s">
        <v>143</v>
      </c>
      <c r="AY368" s="17" t="s">
        <v>134</v>
      </c>
      <c r="BE368" s="228">
        <f>IF(N368="základní",J368,0)</f>
        <v>0</v>
      </c>
      <c r="BF368" s="228">
        <f>IF(N368="snížená",J368,0)</f>
        <v>0</v>
      </c>
      <c r="BG368" s="228">
        <f>IF(N368="zákl. přenesená",J368,0)</f>
        <v>0</v>
      </c>
      <c r="BH368" s="228">
        <f>IF(N368="sníž. přenesená",J368,0)</f>
        <v>0</v>
      </c>
      <c r="BI368" s="228">
        <f>IF(N368="nulová",J368,0)</f>
        <v>0</v>
      </c>
      <c r="BJ368" s="17" t="s">
        <v>143</v>
      </c>
      <c r="BK368" s="228">
        <f>ROUND(I368*H368,2)</f>
        <v>0</v>
      </c>
      <c r="BL368" s="17" t="s">
        <v>195</v>
      </c>
      <c r="BM368" s="227" t="s">
        <v>396</v>
      </c>
    </row>
    <row r="369" s="14" customFormat="1">
      <c r="A369" s="14"/>
      <c r="B369" s="240"/>
      <c r="C369" s="241"/>
      <c r="D369" s="231" t="s">
        <v>145</v>
      </c>
      <c r="E369" s="242" t="s">
        <v>1</v>
      </c>
      <c r="F369" s="243" t="s">
        <v>142</v>
      </c>
      <c r="G369" s="241"/>
      <c r="H369" s="244">
        <v>4</v>
      </c>
      <c r="I369" s="245"/>
      <c r="J369" s="241"/>
      <c r="K369" s="241"/>
      <c r="L369" s="246"/>
      <c r="M369" s="247"/>
      <c r="N369" s="248"/>
      <c r="O369" s="248"/>
      <c r="P369" s="248"/>
      <c r="Q369" s="248"/>
      <c r="R369" s="248"/>
      <c r="S369" s="248"/>
      <c r="T369" s="24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0" t="s">
        <v>145</v>
      </c>
      <c r="AU369" s="250" t="s">
        <v>143</v>
      </c>
      <c r="AV369" s="14" t="s">
        <v>143</v>
      </c>
      <c r="AW369" s="14" t="s">
        <v>30</v>
      </c>
      <c r="AX369" s="14" t="s">
        <v>81</v>
      </c>
      <c r="AY369" s="250" t="s">
        <v>134</v>
      </c>
    </row>
    <row r="370" s="2" customFormat="1" ht="33" customHeight="1">
      <c r="A370" s="38"/>
      <c r="B370" s="39"/>
      <c r="C370" s="215" t="s">
        <v>397</v>
      </c>
      <c r="D370" s="215" t="s">
        <v>138</v>
      </c>
      <c r="E370" s="216" t="s">
        <v>398</v>
      </c>
      <c r="F370" s="217" t="s">
        <v>399</v>
      </c>
      <c r="G370" s="218" t="s">
        <v>151</v>
      </c>
      <c r="H370" s="219">
        <v>3.5960000000000001</v>
      </c>
      <c r="I370" s="220"/>
      <c r="J370" s="221">
        <f>ROUND(I370*H370,2)</f>
        <v>0</v>
      </c>
      <c r="K370" s="222"/>
      <c r="L370" s="44"/>
      <c r="M370" s="223" t="s">
        <v>1</v>
      </c>
      <c r="N370" s="224" t="s">
        <v>39</v>
      </c>
      <c r="O370" s="91"/>
      <c r="P370" s="225">
        <f>O370*H370</f>
        <v>0</v>
      </c>
      <c r="Q370" s="225">
        <v>0.0044999999999999997</v>
      </c>
      <c r="R370" s="225">
        <f>Q370*H370</f>
        <v>0.016181999999999998</v>
      </c>
      <c r="S370" s="225">
        <v>0</v>
      </c>
      <c r="T370" s="226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7" t="s">
        <v>195</v>
      </c>
      <c r="AT370" s="227" t="s">
        <v>138</v>
      </c>
      <c r="AU370" s="227" t="s">
        <v>143</v>
      </c>
      <c r="AY370" s="17" t="s">
        <v>134</v>
      </c>
      <c r="BE370" s="228">
        <f>IF(N370="základní",J370,0)</f>
        <v>0</v>
      </c>
      <c r="BF370" s="228">
        <f>IF(N370="snížená",J370,0)</f>
        <v>0</v>
      </c>
      <c r="BG370" s="228">
        <f>IF(N370="zákl. přenesená",J370,0)</f>
        <v>0</v>
      </c>
      <c r="BH370" s="228">
        <f>IF(N370="sníž. přenesená",J370,0)</f>
        <v>0</v>
      </c>
      <c r="BI370" s="228">
        <f>IF(N370="nulová",J370,0)</f>
        <v>0</v>
      </c>
      <c r="BJ370" s="17" t="s">
        <v>143</v>
      </c>
      <c r="BK370" s="228">
        <f>ROUND(I370*H370,2)</f>
        <v>0</v>
      </c>
      <c r="BL370" s="17" t="s">
        <v>195</v>
      </c>
      <c r="BM370" s="227" t="s">
        <v>400</v>
      </c>
    </row>
    <row r="371" s="13" customFormat="1">
      <c r="A371" s="13"/>
      <c r="B371" s="229"/>
      <c r="C371" s="230"/>
      <c r="D371" s="231" t="s">
        <v>145</v>
      </c>
      <c r="E371" s="232" t="s">
        <v>1</v>
      </c>
      <c r="F371" s="233" t="s">
        <v>225</v>
      </c>
      <c r="G371" s="230"/>
      <c r="H371" s="232" t="s">
        <v>1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145</v>
      </c>
      <c r="AU371" s="239" t="s">
        <v>143</v>
      </c>
      <c r="AV371" s="13" t="s">
        <v>81</v>
      </c>
      <c r="AW371" s="13" t="s">
        <v>30</v>
      </c>
      <c r="AX371" s="13" t="s">
        <v>73</v>
      </c>
      <c r="AY371" s="239" t="s">
        <v>134</v>
      </c>
    </row>
    <row r="372" s="14" customFormat="1">
      <c r="A372" s="14"/>
      <c r="B372" s="240"/>
      <c r="C372" s="241"/>
      <c r="D372" s="231" t="s">
        <v>145</v>
      </c>
      <c r="E372" s="242" t="s">
        <v>1</v>
      </c>
      <c r="F372" s="243" t="s">
        <v>165</v>
      </c>
      <c r="G372" s="241"/>
      <c r="H372" s="244">
        <v>3.5960000000000001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145</v>
      </c>
      <c r="AU372" s="250" t="s">
        <v>143</v>
      </c>
      <c r="AV372" s="14" t="s">
        <v>143</v>
      </c>
      <c r="AW372" s="14" t="s">
        <v>30</v>
      </c>
      <c r="AX372" s="14" t="s">
        <v>81</v>
      </c>
      <c r="AY372" s="250" t="s">
        <v>134</v>
      </c>
    </row>
    <row r="373" s="2" customFormat="1" ht="24.15" customHeight="1">
      <c r="A373" s="38"/>
      <c r="B373" s="39"/>
      <c r="C373" s="215" t="s">
        <v>401</v>
      </c>
      <c r="D373" s="215" t="s">
        <v>138</v>
      </c>
      <c r="E373" s="216" t="s">
        <v>402</v>
      </c>
      <c r="F373" s="217" t="s">
        <v>403</v>
      </c>
      <c r="G373" s="218" t="s">
        <v>151</v>
      </c>
      <c r="H373" s="219">
        <v>5.1920000000000002</v>
      </c>
      <c r="I373" s="220"/>
      <c r="J373" s="221">
        <f>ROUND(I373*H373,2)</f>
        <v>0</v>
      </c>
      <c r="K373" s="222"/>
      <c r="L373" s="44"/>
      <c r="M373" s="223" t="s">
        <v>1</v>
      </c>
      <c r="N373" s="224" t="s">
        <v>39</v>
      </c>
      <c r="O373" s="91"/>
      <c r="P373" s="225">
        <f>O373*H373</f>
        <v>0</v>
      </c>
      <c r="Q373" s="225">
        <v>0.0044999999999999997</v>
      </c>
      <c r="R373" s="225">
        <f>Q373*H373</f>
        <v>0.023363999999999999</v>
      </c>
      <c r="S373" s="225">
        <v>0</v>
      </c>
      <c r="T373" s="226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7" t="s">
        <v>195</v>
      </c>
      <c r="AT373" s="227" t="s">
        <v>138</v>
      </c>
      <c r="AU373" s="227" t="s">
        <v>143</v>
      </c>
      <c r="AY373" s="17" t="s">
        <v>134</v>
      </c>
      <c r="BE373" s="228">
        <f>IF(N373="základní",J373,0)</f>
        <v>0</v>
      </c>
      <c r="BF373" s="228">
        <f>IF(N373="snížená",J373,0)</f>
        <v>0</v>
      </c>
      <c r="BG373" s="228">
        <f>IF(N373="zákl. přenesená",J373,0)</f>
        <v>0</v>
      </c>
      <c r="BH373" s="228">
        <f>IF(N373="sníž. přenesená",J373,0)</f>
        <v>0</v>
      </c>
      <c r="BI373" s="228">
        <f>IF(N373="nulová",J373,0)</f>
        <v>0</v>
      </c>
      <c r="BJ373" s="17" t="s">
        <v>143</v>
      </c>
      <c r="BK373" s="228">
        <f>ROUND(I373*H373,2)</f>
        <v>0</v>
      </c>
      <c r="BL373" s="17" t="s">
        <v>195</v>
      </c>
      <c r="BM373" s="227" t="s">
        <v>404</v>
      </c>
    </row>
    <row r="374" s="13" customFormat="1">
      <c r="A374" s="13"/>
      <c r="B374" s="229"/>
      <c r="C374" s="230"/>
      <c r="D374" s="231" t="s">
        <v>145</v>
      </c>
      <c r="E374" s="232" t="s">
        <v>1</v>
      </c>
      <c r="F374" s="233" t="s">
        <v>225</v>
      </c>
      <c r="G374" s="230"/>
      <c r="H374" s="232" t="s">
        <v>1</v>
      </c>
      <c r="I374" s="234"/>
      <c r="J374" s="230"/>
      <c r="K374" s="230"/>
      <c r="L374" s="235"/>
      <c r="M374" s="236"/>
      <c r="N374" s="237"/>
      <c r="O374" s="237"/>
      <c r="P374" s="237"/>
      <c r="Q374" s="237"/>
      <c r="R374" s="237"/>
      <c r="S374" s="237"/>
      <c r="T374" s="23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9" t="s">
        <v>145</v>
      </c>
      <c r="AU374" s="239" t="s">
        <v>143</v>
      </c>
      <c r="AV374" s="13" t="s">
        <v>81</v>
      </c>
      <c r="AW374" s="13" t="s">
        <v>30</v>
      </c>
      <c r="AX374" s="13" t="s">
        <v>73</v>
      </c>
      <c r="AY374" s="239" t="s">
        <v>134</v>
      </c>
    </row>
    <row r="375" s="13" customFormat="1">
      <c r="A375" s="13"/>
      <c r="B375" s="229"/>
      <c r="C375" s="230"/>
      <c r="D375" s="231" t="s">
        <v>145</v>
      </c>
      <c r="E375" s="232" t="s">
        <v>1</v>
      </c>
      <c r="F375" s="233" t="s">
        <v>405</v>
      </c>
      <c r="G375" s="230"/>
      <c r="H375" s="232" t="s">
        <v>1</v>
      </c>
      <c r="I375" s="234"/>
      <c r="J375" s="230"/>
      <c r="K375" s="230"/>
      <c r="L375" s="235"/>
      <c r="M375" s="236"/>
      <c r="N375" s="237"/>
      <c r="O375" s="237"/>
      <c r="P375" s="237"/>
      <c r="Q375" s="237"/>
      <c r="R375" s="237"/>
      <c r="S375" s="237"/>
      <c r="T375" s="23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9" t="s">
        <v>145</v>
      </c>
      <c r="AU375" s="239" t="s">
        <v>143</v>
      </c>
      <c r="AV375" s="13" t="s">
        <v>81</v>
      </c>
      <c r="AW375" s="13" t="s">
        <v>30</v>
      </c>
      <c r="AX375" s="13" t="s">
        <v>73</v>
      </c>
      <c r="AY375" s="239" t="s">
        <v>134</v>
      </c>
    </row>
    <row r="376" s="14" customFormat="1">
      <c r="A376" s="14"/>
      <c r="B376" s="240"/>
      <c r="C376" s="241"/>
      <c r="D376" s="231" t="s">
        <v>145</v>
      </c>
      <c r="E376" s="242" t="s">
        <v>1</v>
      </c>
      <c r="F376" s="243" t="s">
        <v>406</v>
      </c>
      <c r="G376" s="241"/>
      <c r="H376" s="244">
        <v>0.79200000000000004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0" t="s">
        <v>145</v>
      </c>
      <c r="AU376" s="250" t="s">
        <v>143</v>
      </c>
      <c r="AV376" s="14" t="s">
        <v>143</v>
      </c>
      <c r="AW376" s="14" t="s">
        <v>30</v>
      </c>
      <c r="AX376" s="14" t="s">
        <v>73</v>
      </c>
      <c r="AY376" s="250" t="s">
        <v>134</v>
      </c>
    </row>
    <row r="377" s="13" customFormat="1">
      <c r="A377" s="13"/>
      <c r="B377" s="229"/>
      <c r="C377" s="230"/>
      <c r="D377" s="231" t="s">
        <v>145</v>
      </c>
      <c r="E377" s="232" t="s">
        <v>1</v>
      </c>
      <c r="F377" s="233" t="s">
        <v>407</v>
      </c>
      <c r="G377" s="230"/>
      <c r="H377" s="232" t="s">
        <v>1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9" t="s">
        <v>145</v>
      </c>
      <c r="AU377" s="239" t="s">
        <v>143</v>
      </c>
      <c r="AV377" s="13" t="s">
        <v>81</v>
      </c>
      <c r="AW377" s="13" t="s">
        <v>30</v>
      </c>
      <c r="AX377" s="13" t="s">
        <v>73</v>
      </c>
      <c r="AY377" s="239" t="s">
        <v>134</v>
      </c>
    </row>
    <row r="378" s="14" customFormat="1">
      <c r="A378" s="14"/>
      <c r="B378" s="240"/>
      <c r="C378" s="241"/>
      <c r="D378" s="231" t="s">
        <v>145</v>
      </c>
      <c r="E378" s="242" t="s">
        <v>1</v>
      </c>
      <c r="F378" s="243" t="s">
        <v>408</v>
      </c>
      <c r="G378" s="241"/>
      <c r="H378" s="244">
        <v>4.4000000000000004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145</v>
      </c>
      <c r="AU378" s="250" t="s">
        <v>143</v>
      </c>
      <c r="AV378" s="14" t="s">
        <v>143</v>
      </c>
      <c r="AW378" s="14" t="s">
        <v>30</v>
      </c>
      <c r="AX378" s="14" t="s">
        <v>73</v>
      </c>
      <c r="AY378" s="250" t="s">
        <v>134</v>
      </c>
    </row>
    <row r="379" s="15" customFormat="1">
      <c r="A379" s="15"/>
      <c r="B379" s="251"/>
      <c r="C379" s="252"/>
      <c r="D379" s="231" t="s">
        <v>145</v>
      </c>
      <c r="E379" s="253" t="s">
        <v>1</v>
      </c>
      <c r="F379" s="254" t="s">
        <v>168</v>
      </c>
      <c r="G379" s="252"/>
      <c r="H379" s="255">
        <v>5.1920000000000002</v>
      </c>
      <c r="I379" s="256"/>
      <c r="J379" s="252"/>
      <c r="K379" s="252"/>
      <c r="L379" s="257"/>
      <c r="M379" s="258"/>
      <c r="N379" s="259"/>
      <c r="O379" s="259"/>
      <c r="P379" s="259"/>
      <c r="Q379" s="259"/>
      <c r="R379" s="259"/>
      <c r="S379" s="259"/>
      <c r="T379" s="260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1" t="s">
        <v>145</v>
      </c>
      <c r="AU379" s="261" t="s">
        <v>143</v>
      </c>
      <c r="AV379" s="15" t="s">
        <v>142</v>
      </c>
      <c r="AW379" s="15" t="s">
        <v>30</v>
      </c>
      <c r="AX379" s="15" t="s">
        <v>81</v>
      </c>
      <c r="AY379" s="261" t="s">
        <v>134</v>
      </c>
    </row>
    <row r="380" s="2" customFormat="1" ht="33" customHeight="1">
      <c r="A380" s="38"/>
      <c r="B380" s="39"/>
      <c r="C380" s="215" t="s">
        <v>409</v>
      </c>
      <c r="D380" s="215" t="s">
        <v>138</v>
      </c>
      <c r="E380" s="216" t="s">
        <v>410</v>
      </c>
      <c r="F380" s="217" t="s">
        <v>411</v>
      </c>
      <c r="G380" s="218" t="s">
        <v>341</v>
      </c>
      <c r="H380" s="219">
        <v>0.040000000000000001</v>
      </c>
      <c r="I380" s="220"/>
      <c r="J380" s="221">
        <f>ROUND(I380*H380,2)</f>
        <v>0</v>
      </c>
      <c r="K380" s="222"/>
      <c r="L380" s="44"/>
      <c r="M380" s="223" t="s">
        <v>1</v>
      </c>
      <c r="N380" s="224" t="s">
        <v>39</v>
      </c>
      <c r="O380" s="91"/>
      <c r="P380" s="225">
        <f>O380*H380</f>
        <v>0</v>
      </c>
      <c r="Q380" s="225">
        <v>0</v>
      </c>
      <c r="R380" s="225">
        <f>Q380*H380</f>
        <v>0</v>
      </c>
      <c r="S380" s="225">
        <v>0</v>
      </c>
      <c r="T380" s="226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7" t="s">
        <v>195</v>
      </c>
      <c r="AT380" s="227" t="s">
        <v>138</v>
      </c>
      <c r="AU380" s="227" t="s">
        <v>143</v>
      </c>
      <c r="AY380" s="17" t="s">
        <v>134</v>
      </c>
      <c r="BE380" s="228">
        <f>IF(N380="základní",J380,0)</f>
        <v>0</v>
      </c>
      <c r="BF380" s="228">
        <f>IF(N380="snížená",J380,0)</f>
        <v>0</v>
      </c>
      <c r="BG380" s="228">
        <f>IF(N380="zákl. přenesená",J380,0)</f>
        <v>0</v>
      </c>
      <c r="BH380" s="228">
        <f>IF(N380="sníž. přenesená",J380,0)</f>
        <v>0</v>
      </c>
      <c r="BI380" s="228">
        <f>IF(N380="nulová",J380,0)</f>
        <v>0</v>
      </c>
      <c r="BJ380" s="17" t="s">
        <v>143</v>
      </c>
      <c r="BK380" s="228">
        <f>ROUND(I380*H380,2)</f>
        <v>0</v>
      </c>
      <c r="BL380" s="17" t="s">
        <v>195</v>
      </c>
      <c r="BM380" s="227" t="s">
        <v>412</v>
      </c>
    </row>
    <row r="381" s="2" customFormat="1" ht="24.15" customHeight="1">
      <c r="A381" s="38"/>
      <c r="B381" s="39"/>
      <c r="C381" s="215" t="s">
        <v>413</v>
      </c>
      <c r="D381" s="215" t="s">
        <v>138</v>
      </c>
      <c r="E381" s="216" t="s">
        <v>414</v>
      </c>
      <c r="F381" s="217" t="s">
        <v>415</v>
      </c>
      <c r="G381" s="218" t="s">
        <v>341</v>
      </c>
      <c r="H381" s="219">
        <v>0.040000000000000001</v>
      </c>
      <c r="I381" s="220"/>
      <c r="J381" s="221">
        <f>ROUND(I381*H381,2)</f>
        <v>0</v>
      </c>
      <c r="K381" s="222"/>
      <c r="L381" s="44"/>
      <c r="M381" s="223" t="s">
        <v>1</v>
      </c>
      <c r="N381" s="224" t="s">
        <v>39</v>
      </c>
      <c r="O381" s="91"/>
      <c r="P381" s="225">
        <f>O381*H381</f>
        <v>0</v>
      </c>
      <c r="Q381" s="225">
        <v>0</v>
      </c>
      <c r="R381" s="225">
        <f>Q381*H381</f>
        <v>0</v>
      </c>
      <c r="S381" s="225">
        <v>0</v>
      </c>
      <c r="T381" s="226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7" t="s">
        <v>195</v>
      </c>
      <c r="AT381" s="227" t="s">
        <v>138</v>
      </c>
      <c r="AU381" s="227" t="s">
        <v>143</v>
      </c>
      <c r="AY381" s="17" t="s">
        <v>134</v>
      </c>
      <c r="BE381" s="228">
        <f>IF(N381="základní",J381,0)</f>
        <v>0</v>
      </c>
      <c r="BF381" s="228">
        <f>IF(N381="snížená",J381,0)</f>
        <v>0</v>
      </c>
      <c r="BG381" s="228">
        <f>IF(N381="zákl. přenesená",J381,0)</f>
        <v>0</v>
      </c>
      <c r="BH381" s="228">
        <f>IF(N381="sníž. přenesená",J381,0)</f>
        <v>0</v>
      </c>
      <c r="BI381" s="228">
        <f>IF(N381="nulová",J381,0)</f>
        <v>0</v>
      </c>
      <c r="BJ381" s="17" t="s">
        <v>143</v>
      </c>
      <c r="BK381" s="228">
        <f>ROUND(I381*H381,2)</f>
        <v>0</v>
      </c>
      <c r="BL381" s="17" t="s">
        <v>195</v>
      </c>
      <c r="BM381" s="227" t="s">
        <v>416</v>
      </c>
    </row>
    <row r="382" s="2" customFormat="1" ht="24.15" customHeight="1">
      <c r="A382" s="38"/>
      <c r="B382" s="39"/>
      <c r="C382" s="215" t="s">
        <v>417</v>
      </c>
      <c r="D382" s="215" t="s">
        <v>138</v>
      </c>
      <c r="E382" s="216" t="s">
        <v>418</v>
      </c>
      <c r="F382" s="217" t="s">
        <v>419</v>
      </c>
      <c r="G382" s="218" t="s">
        <v>341</v>
      </c>
      <c r="H382" s="219">
        <v>0.040000000000000001</v>
      </c>
      <c r="I382" s="220"/>
      <c r="J382" s="221">
        <f>ROUND(I382*H382,2)</f>
        <v>0</v>
      </c>
      <c r="K382" s="222"/>
      <c r="L382" s="44"/>
      <c r="M382" s="223" t="s">
        <v>1</v>
      </c>
      <c r="N382" s="224" t="s">
        <v>39</v>
      </c>
      <c r="O382" s="91"/>
      <c r="P382" s="225">
        <f>O382*H382</f>
        <v>0</v>
      </c>
      <c r="Q382" s="225">
        <v>0</v>
      </c>
      <c r="R382" s="225">
        <f>Q382*H382</f>
        <v>0</v>
      </c>
      <c r="S382" s="225">
        <v>0</v>
      </c>
      <c r="T382" s="226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7" t="s">
        <v>195</v>
      </c>
      <c r="AT382" s="227" t="s">
        <v>138</v>
      </c>
      <c r="AU382" s="227" t="s">
        <v>143</v>
      </c>
      <c r="AY382" s="17" t="s">
        <v>134</v>
      </c>
      <c r="BE382" s="228">
        <f>IF(N382="základní",J382,0)</f>
        <v>0</v>
      </c>
      <c r="BF382" s="228">
        <f>IF(N382="snížená",J382,0)</f>
        <v>0</v>
      </c>
      <c r="BG382" s="228">
        <f>IF(N382="zákl. přenesená",J382,0)</f>
        <v>0</v>
      </c>
      <c r="BH382" s="228">
        <f>IF(N382="sníž. přenesená",J382,0)</f>
        <v>0</v>
      </c>
      <c r="BI382" s="228">
        <f>IF(N382="nulová",J382,0)</f>
        <v>0</v>
      </c>
      <c r="BJ382" s="17" t="s">
        <v>143</v>
      </c>
      <c r="BK382" s="228">
        <f>ROUND(I382*H382,2)</f>
        <v>0</v>
      </c>
      <c r="BL382" s="17" t="s">
        <v>195</v>
      </c>
      <c r="BM382" s="227" t="s">
        <v>420</v>
      </c>
    </row>
    <row r="383" s="12" customFormat="1" ht="22.8" customHeight="1">
      <c r="A383" s="12"/>
      <c r="B383" s="199"/>
      <c r="C383" s="200"/>
      <c r="D383" s="201" t="s">
        <v>72</v>
      </c>
      <c r="E383" s="213" t="s">
        <v>421</v>
      </c>
      <c r="F383" s="213" t="s">
        <v>422</v>
      </c>
      <c r="G383" s="200"/>
      <c r="H383" s="200"/>
      <c r="I383" s="203"/>
      <c r="J383" s="214">
        <f>BK383</f>
        <v>0</v>
      </c>
      <c r="K383" s="200"/>
      <c r="L383" s="205"/>
      <c r="M383" s="206"/>
      <c r="N383" s="207"/>
      <c r="O383" s="207"/>
      <c r="P383" s="208">
        <f>SUM(P384:P445)</f>
        <v>0</v>
      </c>
      <c r="Q383" s="207"/>
      <c r="R383" s="208">
        <f>SUM(R384:R445)</f>
        <v>0.014254999999999999</v>
      </c>
      <c r="S383" s="207"/>
      <c r="T383" s="209">
        <f>SUM(T384:T445)</f>
        <v>0.027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10" t="s">
        <v>143</v>
      </c>
      <c r="AT383" s="211" t="s">
        <v>72</v>
      </c>
      <c r="AU383" s="211" t="s">
        <v>81</v>
      </c>
      <c r="AY383" s="210" t="s">
        <v>134</v>
      </c>
      <c r="BK383" s="212">
        <f>SUM(BK384:BK445)</f>
        <v>0</v>
      </c>
    </row>
    <row r="384" s="2" customFormat="1" ht="16.5" customHeight="1">
      <c r="A384" s="38"/>
      <c r="B384" s="39"/>
      <c r="C384" s="215" t="s">
        <v>423</v>
      </c>
      <c r="D384" s="215" t="s">
        <v>138</v>
      </c>
      <c r="E384" s="216" t="s">
        <v>424</v>
      </c>
      <c r="F384" s="217" t="s">
        <v>425</v>
      </c>
      <c r="G384" s="218" t="s">
        <v>141</v>
      </c>
      <c r="H384" s="219">
        <v>3</v>
      </c>
      <c r="I384" s="220"/>
      <c r="J384" s="221">
        <f>ROUND(I384*H384,2)</f>
        <v>0</v>
      </c>
      <c r="K384" s="222"/>
      <c r="L384" s="44"/>
      <c r="M384" s="223" t="s">
        <v>1</v>
      </c>
      <c r="N384" s="224" t="s">
        <v>39</v>
      </c>
      <c r="O384" s="91"/>
      <c r="P384" s="225">
        <f>O384*H384</f>
        <v>0</v>
      </c>
      <c r="Q384" s="225">
        <v>0</v>
      </c>
      <c r="R384" s="225">
        <f>Q384*H384</f>
        <v>0</v>
      </c>
      <c r="S384" s="225">
        <v>0</v>
      </c>
      <c r="T384" s="226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7" t="s">
        <v>142</v>
      </c>
      <c r="AT384" s="227" t="s">
        <v>138</v>
      </c>
      <c r="AU384" s="227" t="s">
        <v>143</v>
      </c>
      <c r="AY384" s="17" t="s">
        <v>134</v>
      </c>
      <c r="BE384" s="228">
        <f>IF(N384="základní",J384,0)</f>
        <v>0</v>
      </c>
      <c r="BF384" s="228">
        <f>IF(N384="snížená",J384,0)</f>
        <v>0</v>
      </c>
      <c r="BG384" s="228">
        <f>IF(N384="zákl. přenesená",J384,0)</f>
        <v>0</v>
      </c>
      <c r="BH384" s="228">
        <f>IF(N384="sníž. přenesená",J384,0)</f>
        <v>0</v>
      </c>
      <c r="BI384" s="228">
        <f>IF(N384="nulová",J384,0)</f>
        <v>0</v>
      </c>
      <c r="BJ384" s="17" t="s">
        <v>143</v>
      </c>
      <c r="BK384" s="228">
        <f>ROUND(I384*H384,2)</f>
        <v>0</v>
      </c>
      <c r="BL384" s="17" t="s">
        <v>142</v>
      </c>
      <c r="BM384" s="227" t="s">
        <v>426</v>
      </c>
    </row>
    <row r="385" s="13" customFormat="1">
      <c r="A385" s="13"/>
      <c r="B385" s="229"/>
      <c r="C385" s="230"/>
      <c r="D385" s="231" t="s">
        <v>145</v>
      </c>
      <c r="E385" s="232" t="s">
        <v>1</v>
      </c>
      <c r="F385" s="233" t="s">
        <v>427</v>
      </c>
      <c r="G385" s="230"/>
      <c r="H385" s="232" t="s">
        <v>1</v>
      </c>
      <c r="I385" s="234"/>
      <c r="J385" s="230"/>
      <c r="K385" s="230"/>
      <c r="L385" s="235"/>
      <c r="M385" s="236"/>
      <c r="N385" s="237"/>
      <c r="O385" s="237"/>
      <c r="P385" s="237"/>
      <c r="Q385" s="237"/>
      <c r="R385" s="237"/>
      <c r="S385" s="237"/>
      <c r="T385" s="23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9" t="s">
        <v>145</v>
      </c>
      <c r="AU385" s="239" t="s">
        <v>143</v>
      </c>
      <c r="AV385" s="13" t="s">
        <v>81</v>
      </c>
      <c r="AW385" s="13" t="s">
        <v>30</v>
      </c>
      <c r="AX385" s="13" t="s">
        <v>73</v>
      </c>
      <c r="AY385" s="239" t="s">
        <v>134</v>
      </c>
    </row>
    <row r="386" s="14" customFormat="1">
      <c r="A386" s="14"/>
      <c r="B386" s="240"/>
      <c r="C386" s="241"/>
      <c r="D386" s="231" t="s">
        <v>145</v>
      </c>
      <c r="E386" s="242" t="s">
        <v>1</v>
      </c>
      <c r="F386" s="243" t="s">
        <v>81</v>
      </c>
      <c r="G386" s="241"/>
      <c r="H386" s="244">
        <v>1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0" t="s">
        <v>145</v>
      </c>
      <c r="AU386" s="250" t="s">
        <v>143</v>
      </c>
      <c r="AV386" s="14" t="s">
        <v>143</v>
      </c>
      <c r="AW386" s="14" t="s">
        <v>30</v>
      </c>
      <c r="AX386" s="14" t="s">
        <v>73</v>
      </c>
      <c r="AY386" s="250" t="s">
        <v>134</v>
      </c>
    </row>
    <row r="387" s="13" customFormat="1">
      <c r="A387" s="13"/>
      <c r="B387" s="229"/>
      <c r="C387" s="230"/>
      <c r="D387" s="231" t="s">
        <v>145</v>
      </c>
      <c r="E387" s="232" t="s">
        <v>1</v>
      </c>
      <c r="F387" s="233" t="s">
        <v>225</v>
      </c>
      <c r="G387" s="230"/>
      <c r="H387" s="232" t="s">
        <v>1</v>
      </c>
      <c r="I387" s="234"/>
      <c r="J387" s="230"/>
      <c r="K387" s="230"/>
      <c r="L387" s="235"/>
      <c r="M387" s="236"/>
      <c r="N387" s="237"/>
      <c r="O387" s="237"/>
      <c r="P387" s="237"/>
      <c r="Q387" s="237"/>
      <c r="R387" s="237"/>
      <c r="S387" s="237"/>
      <c r="T387" s="23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9" t="s">
        <v>145</v>
      </c>
      <c r="AU387" s="239" t="s">
        <v>143</v>
      </c>
      <c r="AV387" s="13" t="s">
        <v>81</v>
      </c>
      <c r="AW387" s="13" t="s">
        <v>30</v>
      </c>
      <c r="AX387" s="13" t="s">
        <v>73</v>
      </c>
      <c r="AY387" s="239" t="s">
        <v>134</v>
      </c>
    </row>
    <row r="388" s="14" customFormat="1">
      <c r="A388" s="14"/>
      <c r="B388" s="240"/>
      <c r="C388" s="241"/>
      <c r="D388" s="231" t="s">
        <v>145</v>
      </c>
      <c r="E388" s="242" t="s">
        <v>1</v>
      </c>
      <c r="F388" s="243" t="s">
        <v>143</v>
      </c>
      <c r="G388" s="241"/>
      <c r="H388" s="244">
        <v>2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0" t="s">
        <v>145</v>
      </c>
      <c r="AU388" s="250" t="s">
        <v>143</v>
      </c>
      <c r="AV388" s="14" t="s">
        <v>143</v>
      </c>
      <c r="AW388" s="14" t="s">
        <v>30</v>
      </c>
      <c r="AX388" s="14" t="s">
        <v>73</v>
      </c>
      <c r="AY388" s="250" t="s">
        <v>134</v>
      </c>
    </row>
    <row r="389" s="15" customFormat="1">
      <c r="A389" s="15"/>
      <c r="B389" s="251"/>
      <c r="C389" s="252"/>
      <c r="D389" s="231" t="s">
        <v>145</v>
      </c>
      <c r="E389" s="253" t="s">
        <v>1</v>
      </c>
      <c r="F389" s="254" t="s">
        <v>168</v>
      </c>
      <c r="G389" s="252"/>
      <c r="H389" s="255">
        <v>3</v>
      </c>
      <c r="I389" s="256"/>
      <c r="J389" s="252"/>
      <c r="K389" s="252"/>
      <c r="L389" s="257"/>
      <c r="M389" s="258"/>
      <c r="N389" s="259"/>
      <c r="O389" s="259"/>
      <c r="P389" s="259"/>
      <c r="Q389" s="259"/>
      <c r="R389" s="259"/>
      <c r="S389" s="259"/>
      <c r="T389" s="260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1" t="s">
        <v>145</v>
      </c>
      <c r="AU389" s="261" t="s">
        <v>143</v>
      </c>
      <c r="AV389" s="15" t="s">
        <v>142</v>
      </c>
      <c r="AW389" s="15" t="s">
        <v>30</v>
      </c>
      <c r="AX389" s="15" t="s">
        <v>81</v>
      </c>
      <c r="AY389" s="261" t="s">
        <v>134</v>
      </c>
    </row>
    <row r="390" s="2" customFormat="1" ht="16.5" customHeight="1">
      <c r="A390" s="38"/>
      <c r="B390" s="39"/>
      <c r="C390" s="215" t="s">
        <v>428</v>
      </c>
      <c r="D390" s="215" t="s">
        <v>138</v>
      </c>
      <c r="E390" s="216" t="s">
        <v>429</v>
      </c>
      <c r="F390" s="217" t="s">
        <v>430</v>
      </c>
      <c r="G390" s="218" t="s">
        <v>141</v>
      </c>
      <c r="H390" s="219">
        <v>1</v>
      </c>
      <c r="I390" s="220"/>
      <c r="J390" s="221">
        <f>ROUND(I390*H390,2)</f>
        <v>0</v>
      </c>
      <c r="K390" s="222"/>
      <c r="L390" s="44"/>
      <c r="M390" s="223" t="s">
        <v>1</v>
      </c>
      <c r="N390" s="224" t="s">
        <v>39</v>
      </c>
      <c r="O390" s="91"/>
      <c r="P390" s="225">
        <f>O390*H390</f>
        <v>0</v>
      </c>
      <c r="Q390" s="225">
        <v>0</v>
      </c>
      <c r="R390" s="225">
        <f>Q390*H390</f>
        <v>0</v>
      </c>
      <c r="S390" s="225">
        <v>0</v>
      </c>
      <c r="T390" s="226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7" t="s">
        <v>195</v>
      </c>
      <c r="AT390" s="227" t="s">
        <v>138</v>
      </c>
      <c r="AU390" s="227" t="s">
        <v>143</v>
      </c>
      <c r="AY390" s="17" t="s">
        <v>134</v>
      </c>
      <c r="BE390" s="228">
        <f>IF(N390="základní",J390,0)</f>
        <v>0</v>
      </c>
      <c r="BF390" s="228">
        <f>IF(N390="snížená",J390,0)</f>
        <v>0</v>
      </c>
      <c r="BG390" s="228">
        <f>IF(N390="zákl. přenesená",J390,0)</f>
        <v>0</v>
      </c>
      <c r="BH390" s="228">
        <f>IF(N390="sníž. přenesená",J390,0)</f>
        <v>0</v>
      </c>
      <c r="BI390" s="228">
        <f>IF(N390="nulová",J390,0)</f>
        <v>0</v>
      </c>
      <c r="BJ390" s="17" t="s">
        <v>143</v>
      </c>
      <c r="BK390" s="228">
        <f>ROUND(I390*H390,2)</f>
        <v>0</v>
      </c>
      <c r="BL390" s="17" t="s">
        <v>195</v>
      </c>
      <c r="BM390" s="227" t="s">
        <v>431</v>
      </c>
    </row>
    <row r="391" s="13" customFormat="1">
      <c r="A391" s="13"/>
      <c r="B391" s="229"/>
      <c r="C391" s="230"/>
      <c r="D391" s="231" t="s">
        <v>145</v>
      </c>
      <c r="E391" s="232" t="s">
        <v>1</v>
      </c>
      <c r="F391" s="233" t="s">
        <v>432</v>
      </c>
      <c r="G391" s="230"/>
      <c r="H391" s="232" t="s">
        <v>1</v>
      </c>
      <c r="I391" s="234"/>
      <c r="J391" s="230"/>
      <c r="K391" s="230"/>
      <c r="L391" s="235"/>
      <c r="M391" s="236"/>
      <c r="N391" s="237"/>
      <c r="O391" s="237"/>
      <c r="P391" s="237"/>
      <c r="Q391" s="237"/>
      <c r="R391" s="237"/>
      <c r="S391" s="237"/>
      <c r="T391" s="23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9" t="s">
        <v>145</v>
      </c>
      <c r="AU391" s="239" t="s">
        <v>143</v>
      </c>
      <c r="AV391" s="13" t="s">
        <v>81</v>
      </c>
      <c r="AW391" s="13" t="s">
        <v>30</v>
      </c>
      <c r="AX391" s="13" t="s">
        <v>73</v>
      </c>
      <c r="AY391" s="239" t="s">
        <v>134</v>
      </c>
    </row>
    <row r="392" s="14" customFormat="1">
      <c r="A392" s="14"/>
      <c r="B392" s="240"/>
      <c r="C392" s="241"/>
      <c r="D392" s="231" t="s">
        <v>145</v>
      </c>
      <c r="E392" s="242" t="s">
        <v>1</v>
      </c>
      <c r="F392" s="243" t="s">
        <v>81</v>
      </c>
      <c r="G392" s="241"/>
      <c r="H392" s="244">
        <v>1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0" t="s">
        <v>145</v>
      </c>
      <c r="AU392" s="250" t="s">
        <v>143</v>
      </c>
      <c r="AV392" s="14" t="s">
        <v>143</v>
      </c>
      <c r="AW392" s="14" t="s">
        <v>30</v>
      </c>
      <c r="AX392" s="14" t="s">
        <v>81</v>
      </c>
      <c r="AY392" s="250" t="s">
        <v>134</v>
      </c>
    </row>
    <row r="393" s="2" customFormat="1" ht="16.5" customHeight="1">
      <c r="A393" s="38"/>
      <c r="B393" s="39"/>
      <c r="C393" s="215" t="s">
        <v>433</v>
      </c>
      <c r="D393" s="215" t="s">
        <v>138</v>
      </c>
      <c r="E393" s="216" t="s">
        <v>434</v>
      </c>
      <c r="F393" s="217" t="s">
        <v>435</v>
      </c>
      <c r="G393" s="218" t="s">
        <v>301</v>
      </c>
      <c r="H393" s="219">
        <v>10.5</v>
      </c>
      <c r="I393" s="220"/>
      <c r="J393" s="221">
        <f>ROUND(I393*H393,2)</f>
        <v>0</v>
      </c>
      <c r="K393" s="222"/>
      <c r="L393" s="44"/>
      <c r="M393" s="223" t="s">
        <v>1</v>
      </c>
      <c r="N393" s="224" t="s">
        <v>39</v>
      </c>
      <c r="O393" s="91"/>
      <c r="P393" s="225">
        <f>O393*H393</f>
        <v>0</v>
      </c>
      <c r="Q393" s="225">
        <v>0</v>
      </c>
      <c r="R393" s="225">
        <f>Q393*H393</f>
        <v>0</v>
      </c>
      <c r="S393" s="225">
        <v>0.0020999999999999999</v>
      </c>
      <c r="T393" s="226">
        <f>S393*H393</f>
        <v>0.02205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7" t="s">
        <v>195</v>
      </c>
      <c r="AT393" s="227" t="s">
        <v>138</v>
      </c>
      <c r="AU393" s="227" t="s">
        <v>143</v>
      </c>
      <c r="AY393" s="17" t="s">
        <v>134</v>
      </c>
      <c r="BE393" s="228">
        <f>IF(N393="základní",J393,0)</f>
        <v>0</v>
      </c>
      <c r="BF393" s="228">
        <f>IF(N393="snížená",J393,0)</f>
        <v>0</v>
      </c>
      <c r="BG393" s="228">
        <f>IF(N393="zákl. přenesená",J393,0)</f>
        <v>0</v>
      </c>
      <c r="BH393" s="228">
        <f>IF(N393="sníž. přenesená",J393,0)</f>
        <v>0</v>
      </c>
      <c r="BI393" s="228">
        <f>IF(N393="nulová",J393,0)</f>
        <v>0</v>
      </c>
      <c r="BJ393" s="17" t="s">
        <v>143</v>
      </c>
      <c r="BK393" s="228">
        <f>ROUND(I393*H393,2)</f>
        <v>0</v>
      </c>
      <c r="BL393" s="17" t="s">
        <v>195</v>
      </c>
      <c r="BM393" s="227" t="s">
        <v>436</v>
      </c>
    </row>
    <row r="394" s="13" customFormat="1">
      <c r="A394" s="13"/>
      <c r="B394" s="229"/>
      <c r="C394" s="230"/>
      <c r="D394" s="231" t="s">
        <v>145</v>
      </c>
      <c r="E394" s="232" t="s">
        <v>1</v>
      </c>
      <c r="F394" s="233" t="s">
        <v>427</v>
      </c>
      <c r="G394" s="230"/>
      <c r="H394" s="232" t="s">
        <v>1</v>
      </c>
      <c r="I394" s="234"/>
      <c r="J394" s="230"/>
      <c r="K394" s="230"/>
      <c r="L394" s="235"/>
      <c r="M394" s="236"/>
      <c r="N394" s="237"/>
      <c r="O394" s="237"/>
      <c r="P394" s="237"/>
      <c r="Q394" s="237"/>
      <c r="R394" s="237"/>
      <c r="S394" s="237"/>
      <c r="T394" s="23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9" t="s">
        <v>145</v>
      </c>
      <c r="AU394" s="239" t="s">
        <v>143</v>
      </c>
      <c r="AV394" s="13" t="s">
        <v>81</v>
      </c>
      <c r="AW394" s="13" t="s">
        <v>30</v>
      </c>
      <c r="AX394" s="13" t="s">
        <v>73</v>
      </c>
      <c r="AY394" s="239" t="s">
        <v>134</v>
      </c>
    </row>
    <row r="395" s="14" customFormat="1">
      <c r="A395" s="14"/>
      <c r="B395" s="240"/>
      <c r="C395" s="241"/>
      <c r="D395" s="231" t="s">
        <v>145</v>
      </c>
      <c r="E395" s="242" t="s">
        <v>1</v>
      </c>
      <c r="F395" s="243" t="s">
        <v>437</v>
      </c>
      <c r="G395" s="241"/>
      <c r="H395" s="244">
        <v>2.5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0" t="s">
        <v>145</v>
      </c>
      <c r="AU395" s="250" t="s">
        <v>143</v>
      </c>
      <c r="AV395" s="14" t="s">
        <v>143</v>
      </c>
      <c r="AW395" s="14" t="s">
        <v>30</v>
      </c>
      <c r="AX395" s="14" t="s">
        <v>73</v>
      </c>
      <c r="AY395" s="250" t="s">
        <v>134</v>
      </c>
    </row>
    <row r="396" s="13" customFormat="1">
      <c r="A396" s="13"/>
      <c r="B396" s="229"/>
      <c r="C396" s="230"/>
      <c r="D396" s="231" t="s">
        <v>145</v>
      </c>
      <c r="E396" s="232" t="s">
        <v>1</v>
      </c>
      <c r="F396" s="233" t="s">
        <v>225</v>
      </c>
      <c r="G396" s="230"/>
      <c r="H396" s="232" t="s">
        <v>1</v>
      </c>
      <c r="I396" s="234"/>
      <c r="J396" s="230"/>
      <c r="K396" s="230"/>
      <c r="L396" s="235"/>
      <c r="M396" s="236"/>
      <c r="N396" s="237"/>
      <c r="O396" s="237"/>
      <c r="P396" s="237"/>
      <c r="Q396" s="237"/>
      <c r="R396" s="237"/>
      <c r="S396" s="237"/>
      <c r="T396" s="23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9" t="s">
        <v>145</v>
      </c>
      <c r="AU396" s="239" t="s">
        <v>143</v>
      </c>
      <c r="AV396" s="13" t="s">
        <v>81</v>
      </c>
      <c r="AW396" s="13" t="s">
        <v>30</v>
      </c>
      <c r="AX396" s="13" t="s">
        <v>73</v>
      </c>
      <c r="AY396" s="239" t="s">
        <v>134</v>
      </c>
    </row>
    <row r="397" s="14" customFormat="1">
      <c r="A397" s="14"/>
      <c r="B397" s="240"/>
      <c r="C397" s="241"/>
      <c r="D397" s="231" t="s">
        <v>145</v>
      </c>
      <c r="E397" s="242" t="s">
        <v>1</v>
      </c>
      <c r="F397" s="243" t="s">
        <v>251</v>
      </c>
      <c r="G397" s="241"/>
      <c r="H397" s="244">
        <v>8</v>
      </c>
      <c r="I397" s="245"/>
      <c r="J397" s="241"/>
      <c r="K397" s="241"/>
      <c r="L397" s="246"/>
      <c r="M397" s="247"/>
      <c r="N397" s="248"/>
      <c r="O397" s="248"/>
      <c r="P397" s="248"/>
      <c r="Q397" s="248"/>
      <c r="R397" s="248"/>
      <c r="S397" s="248"/>
      <c r="T397" s="24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0" t="s">
        <v>145</v>
      </c>
      <c r="AU397" s="250" t="s">
        <v>143</v>
      </c>
      <c r="AV397" s="14" t="s">
        <v>143</v>
      </c>
      <c r="AW397" s="14" t="s">
        <v>30</v>
      </c>
      <c r="AX397" s="14" t="s">
        <v>73</v>
      </c>
      <c r="AY397" s="250" t="s">
        <v>134</v>
      </c>
    </row>
    <row r="398" s="15" customFormat="1">
      <c r="A398" s="15"/>
      <c r="B398" s="251"/>
      <c r="C398" s="252"/>
      <c r="D398" s="231" t="s">
        <v>145</v>
      </c>
      <c r="E398" s="253" t="s">
        <v>1</v>
      </c>
      <c r="F398" s="254" t="s">
        <v>168</v>
      </c>
      <c r="G398" s="252"/>
      <c r="H398" s="255">
        <v>10.5</v>
      </c>
      <c r="I398" s="256"/>
      <c r="J398" s="252"/>
      <c r="K398" s="252"/>
      <c r="L398" s="257"/>
      <c r="M398" s="258"/>
      <c r="N398" s="259"/>
      <c r="O398" s="259"/>
      <c r="P398" s="259"/>
      <c r="Q398" s="259"/>
      <c r="R398" s="259"/>
      <c r="S398" s="259"/>
      <c r="T398" s="260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1" t="s">
        <v>145</v>
      </c>
      <c r="AU398" s="261" t="s">
        <v>143</v>
      </c>
      <c r="AV398" s="15" t="s">
        <v>142</v>
      </c>
      <c r="AW398" s="15" t="s">
        <v>30</v>
      </c>
      <c r="AX398" s="15" t="s">
        <v>81</v>
      </c>
      <c r="AY398" s="261" t="s">
        <v>134</v>
      </c>
    </row>
    <row r="399" s="2" customFormat="1" ht="16.5" customHeight="1">
      <c r="A399" s="38"/>
      <c r="B399" s="39"/>
      <c r="C399" s="215" t="s">
        <v>438</v>
      </c>
      <c r="D399" s="215" t="s">
        <v>138</v>
      </c>
      <c r="E399" s="216" t="s">
        <v>439</v>
      </c>
      <c r="F399" s="217" t="s">
        <v>440</v>
      </c>
      <c r="G399" s="218" t="s">
        <v>301</v>
      </c>
      <c r="H399" s="219">
        <v>2.5</v>
      </c>
      <c r="I399" s="220"/>
      <c r="J399" s="221">
        <f>ROUND(I399*H399,2)</f>
        <v>0</v>
      </c>
      <c r="K399" s="222"/>
      <c r="L399" s="44"/>
      <c r="M399" s="223" t="s">
        <v>1</v>
      </c>
      <c r="N399" s="224" t="s">
        <v>39</v>
      </c>
      <c r="O399" s="91"/>
      <c r="P399" s="225">
        <f>O399*H399</f>
        <v>0</v>
      </c>
      <c r="Q399" s="225">
        <v>0</v>
      </c>
      <c r="R399" s="225">
        <f>Q399*H399</f>
        <v>0</v>
      </c>
      <c r="S399" s="225">
        <v>0.00198</v>
      </c>
      <c r="T399" s="226">
        <f>S399*H399</f>
        <v>0.0049499999999999995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7" t="s">
        <v>195</v>
      </c>
      <c r="AT399" s="227" t="s">
        <v>138</v>
      </c>
      <c r="AU399" s="227" t="s">
        <v>143</v>
      </c>
      <c r="AY399" s="17" t="s">
        <v>134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17" t="s">
        <v>143</v>
      </c>
      <c r="BK399" s="228">
        <f>ROUND(I399*H399,2)</f>
        <v>0</v>
      </c>
      <c r="BL399" s="17" t="s">
        <v>195</v>
      </c>
      <c r="BM399" s="227" t="s">
        <v>441</v>
      </c>
    </row>
    <row r="400" s="13" customFormat="1">
      <c r="A400" s="13"/>
      <c r="B400" s="229"/>
      <c r="C400" s="230"/>
      <c r="D400" s="231" t="s">
        <v>145</v>
      </c>
      <c r="E400" s="232" t="s">
        <v>1</v>
      </c>
      <c r="F400" s="233" t="s">
        <v>442</v>
      </c>
      <c r="G400" s="230"/>
      <c r="H400" s="232" t="s">
        <v>1</v>
      </c>
      <c r="I400" s="234"/>
      <c r="J400" s="230"/>
      <c r="K400" s="230"/>
      <c r="L400" s="235"/>
      <c r="M400" s="236"/>
      <c r="N400" s="237"/>
      <c r="O400" s="237"/>
      <c r="P400" s="237"/>
      <c r="Q400" s="237"/>
      <c r="R400" s="237"/>
      <c r="S400" s="237"/>
      <c r="T400" s="23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9" t="s">
        <v>145</v>
      </c>
      <c r="AU400" s="239" t="s">
        <v>143</v>
      </c>
      <c r="AV400" s="13" t="s">
        <v>81</v>
      </c>
      <c r="AW400" s="13" t="s">
        <v>30</v>
      </c>
      <c r="AX400" s="13" t="s">
        <v>73</v>
      </c>
      <c r="AY400" s="239" t="s">
        <v>134</v>
      </c>
    </row>
    <row r="401" s="14" customFormat="1">
      <c r="A401" s="14"/>
      <c r="B401" s="240"/>
      <c r="C401" s="241"/>
      <c r="D401" s="231" t="s">
        <v>145</v>
      </c>
      <c r="E401" s="242" t="s">
        <v>1</v>
      </c>
      <c r="F401" s="243" t="s">
        <v>437</v>
      </c>
      <c r="G401" s="241"/>
      <c r="H401" s="244">
        <v>2.5</v>
      </c>
      <c r="I401" s="245"/>
      <c r="J401" s="241"/>
      <c r="K401" s="241"/>
      <c r="L401" s="246"/>
      <c r="M401" s="247"/>
      <c r="N401" s="248"/>
      <c r="O401" s="248"/>
      <c r="P401" s="248"/>
      <c r="Q401" s="248"/>
      <c r="R401" s="248"/>
      <c r="S401" s="248"/>
      <c r="T401" s="24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0" t="s">
        <v>145</v>
      </c>
      <c r="AU401" s="250" t="s">
        <v>143</v>
      </c>
      <c r="AV401" s="14" t="s">
        <v>143</v>
      </c>
      <c r="AW401" s="14" t="s">
        <v>30</v>
      </c>
      <c r="AX401" s="14" t="s">
        <v>81</v>
      </c>
      <c r="AY401" s="250" t="s">
        <v>134</v>
      </c>
    </row>
    <row r="402" s="2" customFormat="1" ht="16.5" customHeight="1">
      <c r="A402" s="38"/>
      <c r="B402" s="39"/>
      <c r="C402" s="215" t="s">
        <v>443</v>
      </c>
      <c r="D402" s="215" t="s">
        <v>138</v>
      </c>
      <c r="E402" s="216" t="s">
        <v>444</v>
      </c>
      <c r="F402" s="217" t="s">
        <v>445</v>
      </c>
      <c r="G402" s="218" t="s">
        <v>141</v>
      </c>
      <c r="H402" s="219">
        <v>1</v>
      </c>
      <c r="I402" s="220"/>
      <c r="J402" s="221">
        <f>ROUND(I402*H402,2)</f>
        <v>0</v>
      </c>
      <c r="K402" s="222"/>
      <c r="L402" s="44"/>
      <c r="M402" s="223" t="s">
        <v>1</v>
      </c>
      <c r="N402" s="224" t="s">
        <v>39</v>
      </c>
      <c r="O402" s="91"/>
      <c r="P402" s="225">
        <f>O402*H402</f>
        <v>0</v>
      </c>
      <c r="Q402" s="225">
        <v>0.0017899999999999999</v>
      </c>
      <c r="R402" s="225">
        <f>Q402*H402</f>
        <v>0.0017899999999999999</v>
      </c>
      <c r="S402" s="225">
        <v>0</v>
      </c>
      <c r="T402" s="226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7" t="s">
        <v>195</v>
      </c>
      <c r="AT402" s="227" t="s">
        <v>138</v>
      </c>
      <c r="AU402" s="227" t="s">
        <v>143</v>
      </c>
      <c r="AY402" s="17" t="s">
        <v>134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17" t="s">
        <v>143</v>
      </c>
      <c r="BK402" s="228">
        <f>ROUND(I402*H402,2)</f>
        <v>0</v>
      </c>
      <c r="BL402" s="17" t="s">
        <v>195</v>
      </c>
      <c r="BM402" s="227" t="s">
        <v>446</v>
      </c>
    </row>
    <row r="403" s="14" customFormat="1">
      <c r="A403" s="14"/>
      <c r="B403" s="240"/>
      <c r="C403" s="241"/>
      <c r="D403" s="231" t="s">
        <v>145</v>
      </c>
      <c r="E403" s="242" t="s">
        <v>1</v>
      </c>
      <c r="F403" s="243" t="s">
        <v>81</v>
      </c>
      <c r="G403" s="241"/>
      <c r="H403" s="244">
        <v>1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0" t="s">
        <v>145</v>
      </c>
      <c r="AU403" s="250" t="s">
        <v>143</v>
      </c>
      <c r="AV403" s="14" t="s">
        <v>143</v>
      </c>
      <c r="AW403" s="14" t="s">
        <v>30</v>
      </c>
      <c r="AX403" s="14" t="s">
        <v>81</v>
      </c>
      <c r="AY403" s="250" t="s">
        <v>134</v>
      </c>
    </row>
    <row r="404" s="2" customFormat="1" ht="16.5" customHeight="1">
      <c r="A404" s="38"/>
      <c r="B404" s="39"/>
      <c r="C404" s="215" t="s">
        <v>447</v>
      </c>
      <c r="D404" s="215" t="s">
        <v>138</v>
      </c>
      <c r="E404" s="216" t="s">
        <v>448</v>
      </c>
      <c r="F404" s="217" t="s">
        <v>449</v>
      </c>
      <c r="G404" s="218" t="s">
        <v>141</v>
      </c>
      <c r="H404" s="219">
        <v>1</v>
      </c>
      <c r="I404" s="220"/>
      <c r="J404" s="221">
        <f>ROUND(I404*H404,2)</f>
        <v>0</v>
      </c>
      <c r="K404" s="222"/>
      <c r="L404" s="44"/>
      <c r="M404" s="223" t="s">
        <v>1</v>
      </c>
      <c r="N404" s="224" t="s">
        <v>39</v>
      </c>
      <c r="O404" s="91"/>
      <c r="P404" s="225">
        <f>O404*H404</f>
        <v>0</v>
      </c>
      <c r="Q404" s="225">
        <v>0.001</v>
      </c>
      <c r="R404" s="225">
        <f>Q404*H404</f>
        <v>0.001</v>
      </c>
      <c r="S404" s="225">
        <v>0</v>
      </c>
      <c r="T404" s="226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7" t="s">
        <v>195</v>
      </c>
      <c r="AT404" s="227" t="s">
        <v>138</v>
      </c>
      <c r="AU404" s="227" t="s">
        <v>143</v>
      </c>
      <c r="AY404" s="17" t="s">
        <v>134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17" t="s">
        <v>143</v>
      </c>
      <c r="BK404" s="228">
        <f>ROUND(I404*H404,2)</f>
        <v>0</v>
      </c>
      <c r="BL404" s="17" t="s">
        <v>195</v>
      </c>
      <c r="BM404" s="227" t="s">
        <v>450</v>
      </c>
    </row>
    <row r="405" s="2" customFormat="1" ht="16.5" customHeight="1">
      <c r="A405" s="38"/>
      <c r="B405" s="39"/>
      <c r="C405" s="215" t="s">
        <v>451</v>
      </c>
      <c r="D405" s="215" t="s">
        <v>138</v>
      </c>
      <c r="E405" s="216" t="s">
        <v>452</v>
      </c>
      <c r="F405" s="217" t="s">
        <v>453</v>
      </c>
      <c r="G405" s="218" t="s">
        <v>301</v>
      </c>
      <c r="H405" s="219">
        <v>1</v>
      </c>
      <c r="I405" s="220"/>
      <c r="J405" s="221">
        <f>ROUND(I405*H405,2)</f>
        <v>0</v>
      </c>
      <c r="K405" s="222"/>
      <c r="L405" s="44"/>
      <c r="M405" s="223" t="s">
        <v>1</v>
      </c>
      <c r="N405" s="224" t="s">
        <v>39</v>
      </c>
      <c r="O405" s="91"/>
      <c r="P405" s="225">
        <f>O405*H405</f>
        <v>0</v>
      </c>
      <c r="Q405" s="225">
        <v>0.00040999999999999999</v>
      </c>
      <c r="R405" s="225">
        <f>Q405*H405</f>
        <v>0.00040999999999999999</v>
      </c>
      <c r="S405" s="225">
        <v>0</v>
      </c>
      <c r="T405" s="226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7" t="s">
        <v>195</v>
      </c>
      <c r="AT405" s="227" t="s">
        <v>138</v>
      </c>
      <c r="AU405" s="227" t="s">
        <v>143</v>
      </c>
      <c r="AY405" s="17" t="s">
        <v>134</v>
      </c>
      <c r="BE405" s="228">
        <f>IF(N405="základní",J405,0)</f>
        <v>0</v>
      </c>
      <c r="BF405" s="228">
        <f>IF(N405="snížená",J405,0)</f>
        <v>0</v>
      </c>
      <c r="BG405" s="228">
        <f>IF(N405="zákl. přenesená",J405,0)</f>
        <v>0</v>
      </c>
      <c r="BH405" s="228">
        <f>IF(N405="sníž. přenesená",J405,0)</f>
        <v>0</v>
      </c>
      <c r="BI405" s="228">
        <f>IF(N405="nulová",J405,0)</f>
        <v>0</v>
      </c>
      <c r="BJ405" s="17" t="s">
        <v>143</v>
      </c>
      <c r="BK405" s="228">
        <f>ROUND(I405*H405,2)</f>
        <v>0</v>
      </c>
      <c r="BL405" s="17" t="s">
        <v>195</v>
      </c>
      <c r="BM405" s="227" t="s">
        <v>454</v>
      </c>
    </row>
    <row r="406" s="13" customFormat="1">
      <c r="A406" s="13"/>
      <c r="B406" s="229"/>
      <c r="C406" s="230"/>
      <c r="D406" s="231" t="s">
        <v>145</v>
      </c>
      <c r="E406" s="232" t="s">
        <v>1</v>
      </c>
      <c r="F406" s="233" t="s">
        <v>455</v>
      </c>
      <c r="G406" s="230"/>
      <c r="H406" s="232" t="s">
        <v>1</v>
      </c>
      <c r="I406" s="234"/>
      <c r="J406" s="230"/>
      <c r="K406" s="230"/>
      <c r="L406" s="235"/>
      <c r="M406" s="236"/>
      <c r="N406" s="237"/>
      <c r="O406" s="237"/>
      <c r="P406" s="237"/>
      <c r="Q406" s="237"/>
      <c r="R406" s="237"/>
      <c r="S406" s="237"/>
      <c r="T406" s="23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9" t="s">
        <v>145</v>
      </c>
      <c r="AU406" s="239" t="s">
        <v>143</v>
      </c>
      <c r="AV406" s="13" t="s">
        <v>81</v>
      </c>
      <c r="AW406" s="13" t="s">
        <v>30</v>
      </c>
      <c r="AX406" s="13" t="s">
        <v>73</v>
      </c>
      <c r="AY406" s="239" t="s">
        <v>134</v>
      </c>
    </row>
    <row r="407" s="14" customFormat="1">
      <c r="A407" s="14"/>
      <c r="B407" s="240"/>
      <c r="C407" s="241"/>
      <c r="D407" s="231" t="s">
        <v>145</v>
      </c>
      <c r="E407" s="242" t="s">
        <v>1</v>
      </c>
      <c r="F407" s="243" t="s">
        <v>81</v>
      </c>
      <c r="G407" s="241"/>
      <c r="H407" s="244">
        <v>1</v>
      </c>
      <c r="I407" s="245"/>
      <c r="J407" s="241"/>
      <c r="K407" s="241"/>
      <c r="L407" s="246"/>
      <c r="M407" s="247"/>
      <c r="N407" s="248"/>
      <c r="O407" s="248"/>
      <c r="P407" s="248"/>
      <c r="Q407" s="248"/>
      <c r="R407" s="248"/>
      <c r="S407" s="248"/>
      <c r="T407" s="24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0" t="s">
        <v>145</v>
      </c>
      <c r="AU407" s="250" t="s">
        <v>143</v>
      </c>
      <c r="AV407" s="14" t="s">
        <v>143</v>
      </c>
      <c r="AW407" s="14" t="s">
        <v>30</v>
      </c>
      <c r="AX407" s="14" t="s">
        <v>73</v>
      </c>
      <c r="AY407" s="250" t="s">
        <v>134</v>
      </c>
    </row>
    <row r="408" s="15" customFormat="1">
      <c r="A408" s="15"/>
      <c r="B408" s="251"/>
      <c r="C408" s="252"/>
      <c r="D408" s="231" t="s">
        <v>145</v>
      </c>
      <c r="E408" s="253" t="s">
        <v>1</v>
      </c>
      <c r="F408" s="254" t="s">
        <v>168</v>
      </c>
      <c r="G408" s="252"/>
      <c r="H408" s="255">
        <v>1</v>
      </c>
      <c r="I408" s="256"/>
      <c r="J408" s="252"/>
      <c r="K408" s="252"/>
      <c r="L408" s="257"/>
      <c r="M408" s="258"/>
      <c r="N408" s="259"/>
      <c r="O408" s="259"/>
      <c r="P408" s="259"/>
      <c r="Q408" s="259"/>
      <c r="R408" s="259"/>
      <c r="S408" s="259"/>
      <c r="T408" s="260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1" t="s">
        <v>145</v>
      </c>
      <c r="AU408" s="261" t="s">
        <v>143</v>
      </c>
      <c r="AV408" s="15" t="s">
        <v>142</v>
      </c>
      <c r="AW408" s="15" t="s">
        <v>30</v>
      </c>
      <c r="AX408" s="15" t="s">
        <v>81</v>
      </c>
      <c r="AY408" s="261" t="s">
        <v>134</v>
      </c>
    </row>
    <row r="409" s="2" customFormat="1" ht="16.5" customHeight="1">
      <c r="A409" s="38"/>
      <c r="B409" s="39"/>
      <c r="C409" s="215" t="s">
        <v>456</v>
      </c>
      <c r="D409" s="215" t="s">
        <v>138</v>
      </c>
      <c r="E409" s="216" t="s">
        <v>457</v>
      </c>
      <c r="F409" s="217" t="s">
        <v>458</v>
      </c>
      <c r="G409" s="218" t="s">
        <v>301</v>
      </c>
      <c r="H409" s="219">
        <v>4</v>
      </c>
      <c r="I409" s="220"/>
      <c r="J409" s="221">
        <f>ROUND(I409*H409,2)</f>
        <v>0</v>
      </c>
      <c r="K409" s="222"/>
      <c r="L409" s="44"/>
      <c r="M409" s="223" t="s">
        <v>1</v>
      </c>
      <c r="N409" s="224" t="s">
        <v>39</v>
      </c>
      <c r="O409" s="91"/>
      <c r="P409" s="225">
        <f>O409*H409</f>
        <v>0</v>
      </c>
      <c r="Q409" s="225">
        <v>0.00048000000000000001</v>
      </c>
      <c r="R409" s="225">
        <f>Q409*H409</f>
        <v>0.0019200000000000001</v>
      </c>
      <c r="S409" s="225">
        <v>0</v>
      </c>
      <c r="T409" s="226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7" t="s">
        <v>195</v>
      </c>
      <c r="AT409" s="227" t="s">
        <v>138</v>
      </c>
      <c r="AU409" s="227" t="s">
        <v>143</v>
      </c>
      <c r="AY409" s="17" t="s">
        <v>134</v>
      </c>
      <c r="BE409" s="228">
        <f>IF(N409="základní",J409,0)</f>
        <v>0</v>
      </c>
      <c r="BF409" s="228">
        <f>IF(N409="snížená",J409,0)</f>
        <v>0</v>
      </c>
      <c r="BG409" s="228">
        <f>IF(N409="zákl. přenesená",J409,0)</f>
        <v>0</v>
      </c>
      <c r="BH409" s="228">
        <f>IF(N409="sníž. přenesená",J409,0)</f>
        <v>0</v>
      </c>
      <c r="BI409" s="228">
        <f>IF(N409="nulová",J409,0)</f>
        <v>0</v>
      </c>
      <c r="BJ409" s="17" t="s">
        <v>143</v>
      </c>
      <c r="BK409" s="228">
        <f>ROUND(I409*H409,2)</f>
        <v>0</v>
      </c>
      <c r="BL409" s="17" t="s">
        <v>195</v>
      </c>
      <c r="BM409" s="227" t="s">
        <v>459</v>
      </c>
    </row>
    <row r="410" s="13" customFormat="1">
      <c r="A410" s="13"/>
      <c r="B410" s="229"/>
      <c r="C410" s="230"/>
      <c r="D410" s="231" t="s">
        <v>145</v>
      </c>
      <c r="E410" s="232" t="s">
        <v>1</v>
      </c>
      <c r="F410" s="233" t="s">
        <v>460</v>
      </c>
      <c r="G410" s="230"/>
      <c r="H410" s="232" t="s">
        <v>1</v>
      </c>
      <c r="I410" s="234"/>
      <c r="J410" s="230"/>
      <c r="K410" s="230"/>
      <c r="L410" s="235"/>
      <c r="M410" s="236"/>
      <c r="N410" s="237"/>
      <c r="O410" s="237"/>
      <c r="P410" s="237"/>
      <c r="Q410" s="237"/>
      <c r="R410" s="237"/>
      <c r="S410" s="237"/>
      <c r="T410" s="23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9" t="s">
        <v>145</v>
      </c>
      <c r="AU410" s="239" t="s">
        <v>143</v>
      </c>
      <c r="AV410" s="13" t="s">
        <v>81</v>
      </c>
      <c r="AW410" s="13" t="s">
        <v>30</v>
      </c>
      <c r="AX410" s="13" t="s">
        <v>73</v>
      </c>
      <c r="AY410" s="239" t="s">
        <v>134</v>
      </c>
    </row>
    <row r="411" s="14" customFormat="1">
      <c r="A411" s="14"/>
      <c r="B411" s="240"/>
      <c r="C411" s="241"/>
      <c r="D411" s="231" t="s">
        <v>145</v>
      </c>
      <c r="E411" s="242" t="s">
        <v>1</v>
      </c>
      <c r="F411" s="243" t="s">
        <v>135</v>
      </c>
      <c r="G411" s="241"/>
      <c r="H411" s="244">
        <v>3</v>
      </c>
      <c r="I411" s="245"/>
      <c r="J411" s="241"/>
      <c r="K411" s="241"/>
      <c r="L411" s="246"/>
      <c r="M411" s="247"/>
      <c r="N411" s="248"/>
      <c r="O411" s="248"/>
      <c r="P411" s="248"/>
      <c r="Q411" s="248"/>
      <c r="R411" s="248"/>
      <c r="S411" s="248"/>
      <c r="T411" s="24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0" t="s">
        <v>145</v>
      </c>
      <c r="AU411" s="250" t="s">
        <v>143</v>
      </c>
      <c r="AV411" s="14" t="s">
        <v>143</v>
      </c>
      <c r="AW411" s="14" t="s">
        <v>30</v>
      </c>
      <c r="AX411" s="14" t="s">
        <v>73</v>
      </c>
      <c r="AY411" s="250" t="s">
        <v>134</v>
      </c>
    </row>
    <row r="412" s="13" customFormat="1">
      <c r="A412" s="13"/>
      <c r="B412" s="229"/>
      <c r="C412" s="230"/>
      <c r="D412" s="231" t="s">
        <v>145</v>
      </c>
      <c r="E412" s="232" t="s">
        <v>1</v>
      </c>
      <c r="F412" s="233" t="s">
        <v>461</v>
      </c>
      <c r="G412" s="230"/>
      <c r="H412" s="232" t="s">
        <v>1</v>
      </c>
      <c r="I412" s="234"/>
      <c r="J412" s="230"/>
      <c r="K412" s="230"/>
      <c r="L412" s="235"/>
      <c r="M412" s="236"/>
      <c r="N412" s="237"/>
      <c r="O412" s="237"/>
      <c r="P412" s="237"/>
      <c r="Q412" s="237"/>
      <c r="R412" s="237"/>
      <c r="S412" s="237"/>
      <c r="T412" s="23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9" t="s">
        <v>145</v>
      </c>
      <c r="AU412" s="239" t="s">
        <v>143</v>
      </c>
      <c r="AV412" s="13" t="s">
        <v>81</v>
      </c>
      <c r="AW412" s="13" t="s">
        <v>30</v>
      </c>
      <c r="AX412" s="13" t="s">
        <v>73</v>
      </c>
      <c r="AY412" s="239" t="s">
        <v>134</v>
      </c>
    </row>
    <row r="413" s="14" customFormat="1">
      <c r="A413" s="14"/>
      <c r="B413" s="240"/>
      <c r="C413" s="241"/>
      <c r="D413" s="231" t="s">
        <v>145</v>
      </c>
      <c r="E413" s="242" t="s">
        <v>1</v>
      </c>
      <c r="F413" s="243" t="s">
        <v>81</v>
      </c>
      <c r="G413" s="241"/>
      <c r="H413" s="244">
        <v>1</v>
      </c>
      <c r="I413" s="245"/>
      <c r="J413" s="241"/>
      <c r="K413" s="241"/>
      <c r="L413" s="246"/>
      <c r="M413" s="247"/>
      <c r="N413" s="248"/>
      <c r="O413" s="248"/>
      <c r="P413" s="248"/>
      <c r="Q413" s="248"/>
      <c r="R413" s="248"/>
      <c r="S413" s="248"/>
      <c r="T413" s="24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0" t="s">
        <v>145</v>
      </c>
      <c r="AU413" s="250" t="s">
        <v>143</v>
      </c>
      <c r="AV413" s="14" t="s">
        <v>143</v>
      </c>
      <c r="AW413" s="14" t="s">
        <v>30</v>
      </c>
      <c r="AX413" s="14" t="s">
        <v>73</v>
      </c>
      <c r="AY413" s="250" t="s">
        <v>134</v>
      </c>
    </row>
    <row r="414" s="15" customFormat="1">
      <c r="A414" s="15"/>
      <c r="B414" s="251"/>
      <c r="C414" s="252"/>
      <c r="D414" s="231" t="s">
        <v>145</v>
      </c>
      <c r="E414" s="253" t="s">
        <v>1</v>
      </c>
      <c r="F414" s="254" t="s">
        <v>168</v>
      </c>
      <c r="G414" s="252"/>
      <c r="H414" s="255">
        <v>4</v>
      </c>
      <c r="I414" s="256"/>
      <c r="J414" s="252"/>
      <c r="K414" s="252"/>
      <c r="L414" s="257"/>
      <c r="M414" s="258"/>
      <c r="N414" s="259"/>
      <c r="O414" s="259"/>
      <c r="P414" s="259"/>
      <c r="Q414" s="259"/>
      <c r="R414" s="259"/>
      <c r="S414" s="259"/>
      <c r="T414" s="260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1" t="s">
        <v>145</v>
      </c>
      <c r="AU414" s="261" t="s">
        <v>143</v>
      </c>
      <c r="AV414" s="15" t="s">
        <v>142</v>
      </c>
      <c r="AW414" s="15" t="s">
        <v>30</v>
      </c>
      <c r="AX414" s="15" t="s">
        <v>81</v>
      </c>
      <c r="AY414" s="261" t="s">
        <v>134</v>
      </c>
    </row>
    <row r="415" s="2" customFormat="1" ht="16.5" customHeight="1">
      <c r="A415" s="38"/>
      <c r="B415" s="39"/>
      <c r="C415" s="215" t="s">
        <v>462</v>
      </c>
      <c r="D415" s="215" t="s">
        <v>138</v>
      </c>
      <c r="E415" s="216" t="s">
        <v>463</v>
      </c>
      <c r="F415" s="217" t="s">
        <v>464</v>
      </c>
      <c r="G415" s="218" t="s">
        <v>301</v>
      </c>
      <c r="H415" s="219">
        <v>4.5</v>
      </c>
      <c r="I415" s="220"/>
      <c r="J415" s="221">
        <f>ROUND(I415*H415,2)</f>
        <v>0</v>
      </c>
      <c r="K415" s="222"/>
      <c r="L415" s="44"/>
      <c r="M415" s="223" t="s">
        <v>1</v>
      </c>
      <c r="N415" s="224" t="s">
        <v>39</v>
      </c>
      <c r="O415" s="91"/>
      <c r="P415" s="225">
        <f>O415*H415</f>
        <v>0</v>
      </c>
      <c r="Q415" s="225">
        <v>0.00071000000000000002</v>
      </c>
      <c r="R415" s="225">
        <f>Q415*H415</f>
        <v>0.0031949999999999999</v>
      </c>
      <c r="S415" s="225">
        <v>0</v>
      </c>
      <c r="T415" s="226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7" t="s">
        <v>195</v>
      </c>
      <c r="AT415" s="227" t="s">
        <v>138</v>
      </c>
      <c r="AU415" s="227" t="s">
        <v>143</v>
      </c>
      <c r="AY415" s="17" t="s">
        <v>134</v>
      </c>
      <c r="BE415" s="228">
        <f>IF(N415="základní",J415,0)</f>
        <v>0</v>
      </c>
      <c r="BF415" s="228">
        <f>IF(N415="snížená",J415,0)</f>
        <v>0</v>
      </c>
      <c r="BG415" s="228">
        <f>IF(N415="zákl. přenesená",J415,0)</f>
        <v>0</v>
      </c>
      <c r="BH415" s="228">
        <f>IF(N415="sníž. přenesená",J415,0)</f>
        <v>0</v>
      </c>
      <c r="BI415" s="228">
        <f>IF(N415="nulová",J415,0)</f>
        <v>0</v>
      </c>
      <c r="BJ415" s="17" t="s">
        <v>143</v>
      </c>
      <c r="BK415" s="228">
        <f>ROUND(I415*H415,2)</f>
        <v>0</v>
      </c>
      <c r="BL415" s="17" t="s">
        <v>195</v>
      </c>
      <c r="BM415" s="227" t="s">
        <v>465</v>
      </c>
    </row>
    <row r="416" s="13" customFormat="1">
      <c r="A416" s="13"/>
      <c r="B416" s="229"/>
      <c r="C416" s="230"/>
      <c r="D416" s="231" t="s">
        <v>145</v>
      </c>
      <c r="E416" s="232" t="s">
        <v>1</v>
      </c>
      <c r="F416" s="233" t="s">
        <v>466</v>
      </c>
      <c r="G416" s="230"/>
      <c r="H416" s="232" t="s">
        <v>1</v>
      </c>
      <c r="I416" s="234"/>
      <c r="J416" s="230"/>
      <c r="K416" s="230"/>
      <c r="L416" s="235"/>
      <c r="M416" s="236"/>
      <c r="N416" s="237"/>
      <c r="O416" s="237"/>
      <c r="P416" s="237"/>
      <c r="Q416" s="237"/>
      <c r="R416" s="237"/>
      <c r="S416" s="237"/>
      <c r="T416" s="23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9" t="s">
        <v>145</v>
      </c>
      <c r="AU416" s="239" t="s">
        <v>143</v>
      </c>
      <c r="AV416" s="13" t="s">
        <v>81</v>
      </c>
      <c r="AW416" s="13" t="s">
        <v>30</v>
      </c>
      <c r="AX416" s="13" t="s">
        <v>73</v>
      </c>
      <c r="AY416" s="239" t="s">
        <v>134</v>
      </c>
    </row>
    <row r="417" s="14" customFormat="1">
      <c r="A417" s="14"/>
      <c r="B417" s="240"/>
      <c r="C417" s="241"/>
      <c r="D417" s="231" t="s">
        <v>145</v>
      </c>
      <c r="E417" s="242" t="s">
        <v>1</v>
      </c>
      <c r="F417" s="243" t="s">
        <v>310</v>
      </c>
      <c r="G417" s="241"/>
      <c r="H417" s="244">
        <v>4.5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0" t="s">
        <v>145</v>
      </c>
      <c r="AU417" s="250" t="s">
        <v>143</v>
      </c>
      <c r="AV417" s="14" t="s">
        <v>143</v>
      </c>
      <c r="AW417" s="14" t="s">
        <v>30</v>
      </c>
      <c r="AX417" s="14" t="s">
        <v>73</v>
      </c>
      <c r="AY417" s="250" t="s">
        <v>134</v>
      </c>
    </row>
    <row r="418" s="15" customFormat="1">
      <c r="A418" s="15"/>
      <c r="B418" s="251"/>
      <c r="C418" s="252"/>
      <c r="D418" s="231" t="s">
        <v>145</v>
      </c>
      <c r="E418" s="253" t="s">
        <v>1</v>
      </c>
      <c r="F418" s="254" t="s">
        <v>168</v>
      </c>
      <c r="G418" s="252"/>
      <c r="H418" s="255">
        <v>4.5</v>
      </c>
      <c r="I418" s="256"/>
      <c r="J418" s="252"/>
      <c r="K418" s="252"/>
      <c r="L418" s="257"/>
      <c r="M418" s="258"/>
      <c r="N418" s="259"/>
      <c r="O418" s="259"/>
      <c r="P418" s="259"/>
      <c r="Q418" s="259"/>
      <c r="R418" s="259"/>
      <c r="S418" s="259"/>
      <c r="T418" s="260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1" t="s">
        <v>145</v>
      </c>
      <c r="AU418" s="261" t="s">
        <v>143</v>
      </c>
      <c r="AV418" s="15" t="s">
        <v>142</v>
      </c>
      <c r="AW418" s="15" t="s">
        <v>30</v>
      </c>
      <c r="AX418" s="15" t="s">
        <v>81</v>
      </c>
      <c r="AY418" s="261" t="s">
        <v>134</v>
      </c>
    </row>
    <row r="419" s="2" customFormat="1" ht="16.5" customHeight="1">
      <c r="A419" s="38"/>
      <c r="B419" s="39"/>
      <c r="C419" s="215" t="s">
        <v>467</v>
      </c>
      <c r="D419" s="215" t="s">
        <v>138</v>
      </c>
      <c r="E419" s="216" t="s">
        <v>468</v>
      </c>
      <c r="F419" s="217" t="s">
        <v>469</v>
      </c>
      <c r="G419" s="218" t="s">
        <v>301</v>
      </c>
      <c r="H419" s="219">
        <v>2.5</v>
      </c>
      <c r="I419" s="220"/>
      <c r="J419" s="221">
        <f>ROUND(I419*H419,2)</f>
        <v>0</v>
      </c>
      <c r="K419" s="222"/>
      <c r="L419" s="44"/>
      <c r="M419" s="223" t="s">
        <v>1</v>
      </c>
      <c r="N419" s="224" t="s">
        <v>39</v>
      </c>
      <c r="O419" s="91"/>
      <c r="P419" s="225">
        <f>O419*H419</f>
        <v>0</v>
      </c>
      <c r="Q419" s="225">
        <v>0.0022399999999999998</v>
      </c>
      <c r="R419" s="225">
        <f>Q419*H419</f>
        <v>0.0055999999999999991</v>
      </c>
      <c r="S419" s="225">
        <v>0</v>
      </c>
      <c r="T419" s="226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7" t="s">
        <v>195</v>
      </c>
      <c r="AT419" s="227" t="s">
        <v>138</v>
      </c>
      <c r="AU419" s="227" t="s">
        <v>143</v>
      </c>
      <c r="AY419" s="17" t="s">
        <v>134</v>
      </c>
      <c r="BE419" s="228">
        <f>IF(N419="základní",J419,0)</f>
        <v>0</v>
      </c>
      <c r="BF419" s="228">
        <f>IF(N419="snížená",J419,0)</f>
        <v>0</v>
      </c>
      <c r="BG419" s="228">
        <f>IF(N419="zákl. přenesená",J419,0)</f>
        <v>0</v>
      </c>
      <c r="BH419" s="228">
        <f>IF(N419="sníž. přenesená",J419,0)</f>
        <v>0</v>
      </c>
      <c r="BI419" s="228">
        <f>IF(N419="nulová",J419,0)</f>
        <v>0</v>
      </c>
      <c r="BJ419" s="17" t="s">
        <v>143</v>
      </c>
      <c r="BK419" s="228">
        <f>ROUND(I419*H419,2)</f>
        <v>0</v>
      </c>
      <c r="BL419" s="17" t="s">
        <v>195</v>
      </c>
      <c r="BM419" s="227" t="s">
        <v>470</v>
      </c>
    </row>
    <row r="420" s="13" customFormat="1">
      <c r="A420" s="13"/>
      <c r="B420" s="229"/>
      <c r="C420" s="230"/>
      <c r="D420" s="231" t="s">
        <v>145</v>
      </c>
      <c r="E420" s="232" t="s">
        <v>1</v>
      </c>
      <c r="F420" s="233" t="s">
        <v>432</v>
      </c>
      <c r="G420" s="230"/>
      <c r="H420" s="232" t="s">
        <v>1</v>
      </c>
      <c r="I420" s="234"/>
      <c r="J420" s="230"/>
      <c r="K420" s="230"/>
      <c r="L420" s="235"/>
      <c r="M420" s="236"/>
      <c r="N420" s="237"/>
      <c r="O420" s="237"/>
      <c r="P420" s="237"/>
      <c r="Q420" s="237"/>
      <c r="R420" s="237"/>
      <c r="S420" s="237"/>
      <c r="T420" s="23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9" t="s">
        <v>145</v>
      </c>
      <c r="AU420" s="239" t="s">
        <v>143</v>
      </c>
      <c r="AV420" s="13" t="s">
        <v>81</v>
      </c>
      <c r="AW420" s="13" t="s">
        <v>30</v>
      </c>
      <c r="AX420" s="13" t="s">
        <v>73</v>
      </c>
      <c r="AY420" s="239" t="s">
        <v>134</v>
      </c>
    </row>
    <row r="421" s="14" customFormat="1">
      <c r="A421" s="14"/>
      <c r="B421" s="240"/>
      <c r="C421" s="241"/>
      <c r="D421" s="231" t="s">
        <v>145</v>
      </c>
      <c r="E421" s="242" t="s">
        <v>1</v>
      </c>
      <c r="F421" s="243" t="s">
        <v>437</v>
      </c>
      <c r="G421" s="241"/>
      <c r="H421" s="244">
        <v>2.5</v>
      </c>
      <c r="I421" s="245"/>
      <c r="J421" s="241"/>
      <c r="K421" s="241"/>
      <c r="L421" s="246"/>
      <c r="M421" s="247"/>
      <c r="N421" s="248"/>
      <c r="O421" s="248"/>
      <c r="P421" s="248"/>
      <c r="Q421" s="248"/>
      <c r="R421" s="248"/>
      <c r="S421" s="248"/>
      <c r="T421" s="24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0" t="s">
        <v>145</v>
      </c>
      <c r="AU421" s="250" t="s">
        <v>143</v>
      </c>
      <c r="AV421" s="14" t="s">
        <v>143</v>
      </c>
      <c r="AW421" s="14" t="s">
        <v>30</v>
      </c>
      <c r="AX421" s="14" t="s">
        <v>81</v>
      </c>
      <c r="AY421" s="250" t="s">
        <v>134</v>
      </c>
    </row>
    <row r="422" s="2" customFormat="1" ht="16.5" customHeight="1">
      <c r="A422" s="38"/>
      <c r="B422" s="39"/>
      <c r="C422" s="215" t="s">
        <v>471</v>
      </c>
      <c r="D422" s="215" t="s">
        <v>138</v>
      </c>
      <c r="E422" s="216" t="s">
        <v>472</v>
      </c>
      <c r="F422" s="217" t="s">
        <v>473</v>
      </c>
      <c r="G422" s="218" t="s">
        <v>141</v>
      </c>
      <c r="H422" s="219">
        <v>1</v>
      </c>
      <c r="I422" s="220"/>
      <c r="J422" s="221">
        <f>ROUND(I422*H422,2)</f>
        <v>0</v>
      </c>
      <c r="K422" s="222"/>
      <c r="L422" s="44"/>
      <c r="M422" s="223" t="s">
        <v>1</v>
      </c>
      <c r="N422" s="224" t="s">
        <v>39</v>
      </c>
      <c r="O422" s="91"/>
      <c r="P422" s="225">
        <f>O422*H422</f>
        <v>0</v>
      </c>
      <c r="Q422" s="225">
        <v>0</v>
      </c>
      <c r="R422" s="225">
        <f>Q422*H422</f>
        <v>0</v>
      </c>
      <c r="S422" s="225">
        <v>0</v>
      </c>
      <c r="T422" s="226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7" t="s">
        <v>195</v>
      </c>
      <c r="AT422" s="227" t="s">
        <v>138</v>
      </c>
      <c r="AU422" s="227" t="s">
        <v>143</v>
      </c>
      <c r="AY422" s="17" t="s">
        <v>134</v>
      </c>
      <c r="BE422" s="228">
        <f>IF(N422="základní",J422,0)</f>
        <v>0</v>
      </c>
      <c r="BF422" s="228">
        <f>IF(N422="snížená",J422,0)</f>
        <v>0</v>
      </c>
      <c r="BG422" s="228">
        <f>IF(N422="zákl. přenesená",J422,0)</f>
        <v>0</v>
      </c>
      <c r="BH422" s="228">
        <f>IF(N422="sníž. přenesená",J422,0)</f>
        <v>0</v>
      </c>
      <c r="BI422" s="228">
        <f>IF(N422="nulová",J422,0)</f>
        <v>0</v>
      </c>
      <c r="BJ422" s="17" t="s">
        <v>143</v>
      </c>
      <c r="BK422" s="228">
        <f>ROUND(I422*H422,2)</f>
        <v>0</v>
      </c>
      <c r="BL422" s="17" t="s">
        <v>195</v>
      </c>
      <c r="BM422" s="227" t="s">
        <v>474</v>
      </c>
    </row>
    <row r="423" s="13" customFormat="1">
      <c r="A423" s="13"/>
      <c r="B423" s="229"/>
      <c r="C423" s="230"/>
      <c r="D423" s="231" t="s">
        <v>145</v>
      </c>
      <c r="E423" s="232" t="s">
        <v>1</v>
      </c>
      <c r="F423" s="233" t="s">
        <v>455</v>
      </c>
      <c r="G423" s="230"/>
      <c r="H423" s="232" t="s">
        <v>1</v>
      </c>
      <c r="I423" s="234"/>
      <c r="J423" s="230"/>
      <c r="K423" s="230"/>
      <c r="L423" s="235"/>
      <c r="M423" s="236"/>
      <c r="N423" s="237"/>
      <c r="O423" s="237"/>
      <c r="P423" s="237"/>
      <c r="Q423" s="237"/>
      <c r="R423" s="237"/>
      <c r="S423" s="237"/>
      <c r="T423" s="23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9" t="s">
        <v>145</v>
      </c>
      <c r="AU423" s="239" t="s">
        <v>143</v>
      </c>
      <c r="AV423" s="13" t="s">
        <v>81</v>
      </c>
      <c r="AW423" s="13" t="s">
        <v>30</v>
      </c>
      <c r="AX423" s="13" t="s">
        <v>73</v>
      </c>
      <c r="AY423" s="239" t="s">
        <v>134</v>
      </c>
    </row>
    <row r="424" s="14" customFormat="1">
      <c r="A424" s="14"/>
      <c r="B424" s="240"/>
      <c r="C424" s="241"/>
      <c r="D424" s="231" t="s">
        <v>145</v>
      </c>
      <c r="E424" s="242" t="s">
        <v>1</v>
      </c>
      <c r="F424" s="243" t="s">
        <v>81</v>
      </c>
      <c r="G424" s="241"/>
      <c r="H424" s="244">
        <v>1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0" t="s">
        <v>145</v>
      </c>
      <c r="AU424" s="250" t="s">
        <v>143</v>
      </c>
      <c r="AV424" s="14" t="s">
        <v>143</v>
      </c>
      <c r="AW424" s="14" t="s">
        <v>30</v>
      </c>
      <c r="AX424" s="14" t="s">
        <v>73</v>
      </c>
      <c r="AY424" s="250" t="s">
        <v>134</v>
      </c>
    </row>
    <row r="425" s="15" customFormat="1">
      <c r="A425" s="15"/>
      <c r="B425" s="251"/>
      <c r="C425" s="252"/>
      <c r="D425" s="231" t="s">
        <v>145</v>
      </c>
      <c r="E425" s="253" t="s">
        <v>1</v>
      </c>
      <c r="F425" s="254" t="s">
        <v>168</v>
      </c>
      <c r="G425" s="252"/>
      <c r="H425" s="255">
        <v>1</v>
      </c>
      <c r="I425" s="256"/>
      <c r="J425" s="252"/>
      <c r="K425" s="252"/>
      <c r="L425" s="257"/>
      <c r="M425" s="258"/>
      <c r="N425" s="259"/>
      <c r="O425" s="259"/>
      <c r="P425" s="259"/>
      <c r="Q425" s="259"/>
      <c r="R425" s="259"/>
      <c r="S425" s="259"/>
      <c r="T425" s="260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1" t="s">
        <v>145</v>
      </c>
      <c r="AU425" s="261" t="s">
        <v>143</v>
      </c>
      <c r="AV425" s="15" t="s">
        <v>142</v>
      </c>
      <c r="AW425" s="15" t="s">
        <v>30</v>
      </c>
      <c r="AX425" s="15" t="s">
        <v>81</v>
      </c>
      <c r="AY425" s="261" t="s">
        <v>134</v>
      </c>
    </row>
    <row r="426" s="2" customFormat="1" ht="16.5" customHeight="1">
      <c r="A426" s="38"/>
      <c r="B426" s="39"/>
      <c r="C426" s="215" t="s">
        <v>475</v>
      </c>
      <c r="D426" s="215" t="s">
        <v>138</v>
      </c>
      <c r="E426" s="216" t="s">
        <v>476</v>
      </c>
      <c r="F426" s="217" t="s">
        <v>477</v>
      </c>
      <c r="G426" s="218" t="s">
        <v>141</v>
      </c>
      <c r="H426" s="219">
        <v>3</v>
      </c>
      <c r="I426" s="220"/>
      <c r="J426" s="221">
        <f>ROUND(I426*H426,2)</f>
        <v>0</v>
      </c>
      <c r="K426" s="222"/>
      <c r="L426" s="44"/>
      <c r="M426" s="223" t="s">
        <v>1</v>
      </c>
      <c r="N426" s="224" t="s">
        <v>39</v>
      </c>
      <c r="O426" s="91"/>
      <c r="P426" s="225">
        <f>O426*H426</f>
        <v>0</v>
      </c>
      <c r="Q426" s="225">
        <v>0</v>
      </c>
      <c r="R426" s="225">
        <f>Q426*H426</f>
        <v>0</v>
      </c>
      <c r="S426" s="225">
        <v>0</v>
      </c>
      <c r="T426" s="226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7" t="s">
        <v>195</v>
      </c>
      <c r="AT426" s="227" t="s">
        <v>138</v>
      </c>
      <c r="AU426" s="227" t="s">
        <v>143</v>
      </c>
      <c r="AY426" s="17" t="s">
        <v>134</v>
      </c>
      <c r="BE426" s="228">
        <f>IF(N426="základní",J426,0)</f>
        <v>0</v>
      </c>
      <c r="BF426" s="228">
        <f>IF(N426="snížená",J426,0)</f>
        <v>0</v>
      </c>
      <c r="BG426" s="228">
        <f>IF(N426="zákl. přenesená",J426,0)</f>
        <v>0</v>
      </c>
      <c r="BH426" s="228">
        <f>IF(N426="sníž. přenesená",J426,0)</f>
        <v>0</v>
      </c>
      <c r="BI426" s="228">
        <f>IF(N426="nulová",J426,0)</f>
        <v>0</v>
      </c>
      <c r="BJ426" s="17" t="s">
        <v>143</v>
      </c>
      <c r="BK426" s="228">
        <f>ROUND(I426*H426,2)</f>
        <v>0</v>
      </c>
      <c r="BL426" s="17" t="s">
        <v>195</v>
      </c>
      <c r="BM426" s="227" t="s">
        <v>478</v>
      </c>
    </row>
    <row r="427" s="13" customFormat="1">
      <c r="A427" s="13"/>
      <c r="B427" s="229"/>
      <c r="C427" s="230"/>
      <c r="D427" s="231" t="s">
        <v>145</v>
      </c>
      <c r="E427" s="232" t="s">
        <v>1</v>
      </c>
      <c r="F427" s="233" t="s">
        <v>460</v>
      </c>
      <c r="G427" s="230"/>
      <c r="H427" s="232" t="s">
        <v>1</v>
      </c>
      <c r="I427" s="234"/>
      <c r="J427" s="230"/>
      <c r="K427" s="230"/>
      <c r="L427" s="235"/>
      <c r="M427" s="236"/>
      <c r="N427" s="237"/>
      <c r="O427" s="237"/>
      <c r="P427" s="237"/>
      <c r="Q427" s="237"/>
      <c r="R427" s="237"/>
      <c r="S427" s="237"/>
      <c r="T427" s="23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9" t="s">
        <v>145</v>
      </c>
      <c r="AU427" s="239" t="s">
        <v>143</v>
      </c>
      <c r="AV427" s="13" t="s">
        <v>81</v>
      </c>
      <c r="AW427" s="13" t="s">
        <v>30</v>
      </c>
      <c r="AX427" s="13" t="s">
        <v>73</v>
      </c>
      <c r="AY427" s="239" t="s">
        <v>134</v>
      </c>
    </row>
    <row r="428" s="14" customFormat="1">
      <c r="A428" s="14"/>
      <c r="B428" s="240"/>
      <c r="C428" s="241"/>
      <c r="D428" s="231" t="s">
        <v>145</v>
      </c>
      <c r="E428" s="242" t="s">
        <v>1</v>
      </c>
      <c r="F428" s="243" t="s">
        <v>81</v>
      </c>
      <c r="G428" s="241"/>
      <c r="H428" s="244">
        <v>1</v>
      </c>
      <c r="I428" s="245"/>
      <c r="J428" s="241"/>
      <c r="K428" s="241"/>
      <c r="L428" s="246"/>
      <c r="M428" s="247"/>
      <c r="N428" s="248"/>
      <c r="O428" s="248"/>
      <c r="P428" s="248"/>
      <c r="Q428" s="248"/>
      <c r="R428" s="248"/>
      <c r="S428" s="248"/>
      <c r="T428" s="24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0" t="s">
        <v>145</v>
      </c>
      <c r="AU428" s="250" t="s">
        <v>143</v>
      </c>
      <c r="AV428" s="14" t="s">
        <v>143</v>
      </c>
      <c r="AW428" s="14" t="s">
        <v>30</v>
      </c>
      <c r="AX428" s="14" t="s">
        <v>73</v>
      </c>
      <c r="AY428" s="250" t="s">
        <v>134</v>
      </c>
    </row>
    <row r="429" s="13" customFormat="1">
      <c r="A429" s="13"/>
      <c r="B429" s="229"/>
      <c r="C429" s="230"/>
      <c r="D429" s="231" t="s">
        <v>145</v>
      </c>
      <c r="E429" s="232" t="s">
        <v>1</v>
      </c>
      <c r="F429" s="233" t="s">
        <v>479</v>
      </c>
      <c r="G429" s="230"/>
      <c r="H429" s="232" t="s">
        <v>1</v>
      </c>
      <c r="I429" s="234"/>
      <c r="J429" s="230"/>
      <c r="K429" s="230"/>
      <c r="L429" s="235"/>
      <c r="M429" s="236"/>
      <c r="N429" s="237"/>
      <c r="O429" s="237"/>
      <c r="P429" s="237"/>
      <c r="Q429" s="237"/>
      <c r="R429" s="237"/>
      <c r="S429" s="237"/>
      <c r="T429" s="23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9" t="s">
        <v>145</v>
      </c>
      <c r="AU429" s="239" t="s">
        <v>143</v>
      </c>
      <c r="AV429" s="13" t="s">
        <v>81</v>
      </c>
      <c r="AW429" s="13" t="s">
        <v>30</v>
      </c>
      <c r="AX429" s="13" t="s">
        <v>73</v>
      </c>
      <c r="AY429" s="239" t="s">
        <v>134</v>
      </c>
    </row>
    <row r="430" s="14" customFormat="1">
      <c r="A430" s="14"/>
      <c r="B430" s="240"/>
      <c r="C430" s="241"/>
      <c r="D430" s="231" t="s">
        <v>145</v>
      </c>
      <c r="E430" s="242" t="s">
        <v>1</v>
      </c>
      <c r="F430" s="243" t="s">
        <v>81</v>
      </c>
      <c r="G430" s="241"/>
      <c r="H430" s="244">
        <v>1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0" t="s">
        <v>145</v>
      </c>
      <c r="AU430" s="250" t="s">
        <v>143</v>
      </c>
      <c r="AV430" s="14" t="s">
        <v>143</v>
      </c>
      <c r="AW430" s="14" t="s">
        <v>30</v>
      </c>
      <c r="AX430" s="14" t="s">
        <v>73</v>
      </c>
      <c r="AY430" s="250" t="s">
        <v>134</v>
      </c>
    </row>
    <row r="431" s="13" customFormat="1">
      <c r="A431" s="13"/>
      <c r="B431" s="229"/>
      <c r="C431" s="230"/>
      <c r="D431" s="231" t="s">
        <v>145</v>
      </c>
      <c r="E431" s="232" t="s">
        <v>1</v>
      </c>
      <c r="F431" s="233" t="s">
        <v>466</v>
      </c>
      <c r="G431" s="230"/>
      <c r="H431" s="232" t="s">
        <v>1</v>
      </c>
      <c r="I431" s="234"/>
      <c r="J431" s="230"/>
      <c r="K431" s="230"/>
      <c r="L431" s="235"/>
      <c r="M431" s="236"/>
      <c r="N431" s="237"/>
      <c r="O431" s="237"/>
      <c r="P431" s="237"/>
      <c r="Q431" s="237"/>
      <c r="R431" s="237"/>
      <c r="S431" s="237"/>
      <c r="T431" s="23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9" t="s">
        <v>145</v>
      </c>
      <c r="AU431" s="239" t="s">
        <v>143</v>
      </c>
      <c r="AV431" s="13" t="s">
        <v>81</v>
      </c>
      <c r="AW431" s="13" t="s">
        <v>30</v>
      </c>
      <c r="AX431" s="13" t="s">
        <v>73</v>
      </c>
      <c r="AY431" s="239" t="s">
        <v>134</v>
      </c>
    </row>
    <row r="432" s="14" customFormat="1">
      <c r="A432" s="14"/>
      <c r="B432" s="240"/>
      <c r="C432" s="241"/>
      <c r="D432" s="231" t="s">
        <v>145</v>
      </c>
      <c r="E432" s="242" t="s">
        <v>1</v>
      </c>
      <c r="F432" s="243" t="s">
        <v>81</v>
      </c>
      <c r="G432" s="241"/>
      <c r="H432" s="244">
        <v>1</v>
      </c>
      <c r="I432" s="245"/>
      <c r="J432" s="241"/>
      <c r="K432" s="241"/>
      <c r="L432" s="246"/>
      <c r="M432" s="247"/>
      <c r="N432" s="248"/>
      <c r="O432" s="248"/>
      <c r="P432" s="248"/>
      <c r="Q432" s="248"/>
      <c r="R432" s="248"/>
      <c r="S432" s="248"/>
      <c r="T432" s="24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0" t="s">
        <v>145</v>
      </c>
      <c r="AU432" s="250" t="s">
        <v>143</v>
      </c>
      <c r="AV432" s="14" t="s">
        <v>143</v>
      </c>
      <c r="AW432" s="14" t="s">
        <v>30</v>
      </c>
      <c r="AX432" s="14" t="s">
        <v>73</v>
      </c>
      <c r="AY432" s="250" t="s">
        <v>134</v>
      </c>
    </row>
    <row r="433" s="15" customFormat="1">
      <c r="A433" s="15"/>
      <c r="B433" s="251"/>
      <c r="C433" s="252"/>
      <c r="D433" s="231" t="s">
        <v>145</v>
      </c>
      <c r="E433" s="253" t="s">
        <v>1</v>
      </c>
      <c r="F433" s="254" t="s">
        <v>168</v>
      </c>
      <c r="G433" s="252"/>
      <c r="H433" s="255">
        <v>3</v>
      </c>
      <c r="I433" s="256"/>
      <c r="J433" s="252"/>
      <c r="K433" s="252"/>
      <c r="L433" s="257"/>
      <c r="M433" s="258"/>
      <c r="N433" s="259"/>
      <c r="O433" s="259"/>
      <c r="P433" s="259"/>
      <c r="Q433" s="259"/>
      <c r="R433" s="259"/>
      <c r="S433" s="259"/>
      <c r="T433" s="260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1" t="s">
        <v>145</v>
      </c>
      <c r="AU433" s="261" t="s">
        <v>143</v>
      </c>
      <c r="AV433" s="15" t="s">
        <v>142</v>
      </c>
      <c r="AW433" s="15" t="s">
        <v>30</v>
      </c>
      <c r="AX433" s="15" t="s">
        <v>81</v>
      </c>
      <c r="AY433" s="261" t="s">
        <v>134</v>
      </c>
    </row>
    <row r="434" s="2" customFormat="1" ht="21.75" customHeight="1">
      <c r="A434" s="38"/>
      <c r="B434" s="39"/>
      <c r="C434" s="215" t="s">
        <v>480</v>
      </c>
      <c r="D434" s="215" t="s">
        <v>138</v>
      </c>
      <c r="E434" s="216" t="s">
        <v>481</v>
      </c>
      <c r="F434" s="217" t="s">
        <v>482</v>
      </c>
      <c r="G434" s="218" t="s">
        <v>141</v>
      </c>
      <c r="H434" s="219">
        <v>1</v>
      </c>
      <c r="I434" s="220"/>
      <c r="J434" s="221">
        <f>ROUND(I434*H434,2)</f>
        <v>0</v>
      </c>
      <c r="K434" s="222"/>
      <c r="L434" s="44"/>
      <c r="M434" s="223" t="s">
        <v>1</v>
      </c>
      <c r="N434" s="224" t="s">
        <v>39</v>
      </c>
      <c r="O434" s="91"/>
      <c r="P434" s="225">
        <f>O434*H434</f>
        <v>0</v>
      </c>
      <c r="Q434" s="225">
        <v>0</v>
      </c>
      <c r="R434" s="225">
        <f>Q434*H434</f>
        <v>0</v>
      </c>
      <c r="S434" s="225">
        <v>0</v>
      </c>
      <c r="T434" s="22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7" t="s">
        <v>195</v>
      </c>
      <c r="AT434" s="227" t="s">
        <v>138</v>
      </c>
      <c r="AU434" s="227" t="s">
        <v>143</v>
      </c>
      <c r="AY434" s="17" t="s">
        <v>134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17" t="s">
        <v>143</v>
      </c>
      <c r="BK434" s="228">
        <f>ROUND(I434*H434,2)</f>
        <v>0</v>
      </c>
      <c r="BL434" s="17" t="s">
        <v>195</v>
      </c>
      <c r="BM434" s="227" t="s">
        <v>483</v>
      </c>
    </row>
    <row r="435" s="13" customFormat="1">
      <c r="A435" s="13"/>
      <c r="B435" s="229"/>
      <c r="C435" s="230"/>
      <c r="D435" s="231" t="s">
        <v>145</v>
      </c>
      <c r="E435" s="232" t="s">
        <v>1</v>
      </c>
      <c r="F435" s="233" t="s">
        <v>432</v>
      </c>
      <c r="G435" s="230"/>
      <c r="H435" s="232" t="s">
        <v>1</v>
      </c>
      <c r="I435" s="234"/>
      <c r="J435" s="230"/>
      <c r="K435" s="230"/>
      <c r="L435" s="235"/>
      <c r="M435" s="236"/>
      <c r="N435" s="237"/>
      <c r="O435" s="237"/>
      <c r="P435" s="237"/>
      <c r="Q435" s="237"/>
      <c r="R435" s="237"/>
      <c r="S435" s="237"/>
      <c r="T435" s="23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9" t="s">
        <v>145</v>
      </c>
      <c r="AU435" s="239" t="s">
        <v>143</v>
      </c>
      <c r="AV435" s="13" t="s">
        <v>81</v>
      </c>
      <c r="AW435" s="13" t="s">
        <v>30</v>
      </c>
      <c r="AX435" s="13" t="s">
        <v>73</v>
      </c>
      <c r="AY435" s="239" t="s">
        <v>134</v>
      </c>
    </row>
    <row r="436" s="14" customFormat="1">
      <c r="A436" s="14"/>
      <c r="B436" s="240"/>
      <c r="C436" s="241"/>
      <c r="D436" s="231" t="s">
        <v>145</v>
      </c>
      <c r="E436" s="242" t="s">
        <v>1</v>
      </c>
      <c r="F436" s="243" t="s">
        <v>81</v>
      </c>
      <c r="G436" s="241"/>
      <c r="H436" s="244">
        <v>1</v>
      </c>
      <c r="I436" s="245"/>
      <c r="J436" s="241"/>
      <c r="K436" s="241"/>
      <c r="L436" s="246"/>
      <c r="M436" s="247"/>
      <c r="N436" s="248"/>
      <c r="O436" s="248"/>
      <c r="P436" s="248"/>
      <c r="Q436" s="248"/>
      <c r="R436" s="248"/>
      <c r="S436" s="248"/>
      <c r="T436" s="24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0" t="s">
        <v>145</v>
      </c>
      <c r="AU436" s="250" t="s">
        <v>143</v>
      </c>
      <c r="AV436" s="14" t="s">
        <v>143</v>
      </c>
      <c r="AW436" s="14" t="s">
        <v>30</v>
      </c>
      <c r="AX436" s="14" t="s">
        <v>81</v>
      </c>
      <c r="AY436" s="250" t="s">
        <v>134</v>
      </c>
    </row>
    <row r="437" s="2" customFormat="1" ht="24.15" customHeight="1">
      <c r="A437" s="38"/>
      <c r="B437" s="39"/>
      <c r="C437" s="215" t="s">
        <v>484</v>
      </c>
      <c r="D437" s="215" t="s">
        <v>138</v>
      </c>
      <c r="E437" s="216" t="s">
        <v>485</v>
      </c>
      <c r="F437" s="217" t="s">
        <v>486</v>
      </c>
      <c r="G437" s="218" t="s">
        <v>141</v>
      </c>
      <c r="H437" s="219">
        <v>1</v>
      </c>
      <c r="I437" s="220"/>
      <c r="J437" s="221">
        <f>ROUND(I437*H437,2)</f>
        <v>0</v>
      </c>
      <c r="K437" s="222"/>
      <c r="L437" s="44"/>
      <c r="M437" s="223" t="s">
        <v>1</v>
      </c>
      <c r="N437" s="224" t="s">
        <v>39</v>
      </c>
      <c r="O437" s="91"/>
      <c r="P437" s="225">
        <f>O437*H437</f>
        <v>0</v>
      </c>
      <c r="Q437" s="225">
        <v>6.0000000000000002E-05</v>
      </c>
      <c r="R437" s="225">
        <f>Q437*H437</f>
        <v>6.0000000000000002E-05</v>
      </c>
      <c r="S437" s="225">
        <v>0</v>
      </c>
      <c r="T437" s="226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7" t="s">
        <v>195</v>
      </c>
      <c r="AT437" s="227" t="s">
        <v>138</v>
      </c>
      <c r="AU437" s="227" t="s">
        <v>143</v>
      </c>
      <c r="AY437" s="17" t="s">
        <v>134</v>
      </c>
      <c r="BE437" s="228">
        <f>IF(N437="základní",J437,0)</f>
        <v>0</v>
      </c>
      <c r="BF437" s="228">
        <f>IF(N437="snížená",J437,0)</f>
        <v>0</v>
      </c>
      <c r="BG437" s="228">
        <f>IF(N437="zákl. přenesená",J437,0)</f>
        <v>0</v>
      </c>
      <c r="BH437" s="228">
        <f>IF(N437="sníž. přenesená",J437,0)</f>
        <v>0</v>
      </c>
      <c r="BI437" s="228">
        <f>IF(N437="nulová",J437,0)</f>
        <v>0</v>
      </c>
      <c r="BJ437" s="17" t="s">
        <v>143</v>
      </c>
      <c r="BK437" s="228">
        <f>ROUND(I437*H437,2)</f>
        <v>0</v>
      </c>
      <c r="BL437" s="17" t="s">
        <v>195</v>
      </c>
      <c r="BM437" s="227" t="s">
        <v>487</v>
      </c>
    </row>
    <row r="438" s="13" customFormat="1">
      <c r="A438" s="13"/>
      <c r="B438" s="229"/>
      <c r="C438" s="230"/>
      <c r="D438" s="231" t="s">
        <v>145</v>
      </c>
      <c r="E438" s="232" t="s">
        <v>1</v>
      </c>
      <c r="F438" s="233" t="s">
        <v>488</v>
      </c>
      <c r="G438" s="230"/>
      <c r="H438" s="232" t="s">
        <v>1</v>
      </c>
      <c r="I438" s="234"/>
      <c r="J438" s="230"/>
      <c r="K438" s="230"/>
      <c r="L438" s="235"/>
      <c r="M438" s="236"/>
      <c r="N438" s="237"/>
      <c r="O438" s="237"/>
      <c r="P438" s="237"/>
      <c r="Q438" s="237"/>
      <c r="R438" s="237"/>
      <c r="S438" s="237"/>
      <c r="T438" s="23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9" t="s">
        <v>145</v>
      </c>
      <c r="AU438" s="239" t="s">
        <v>143</v>
      </c>
      <c r="AV438" s="13" t="s">
        <v>81</v>
      </c>
      <c r="AW438" s="13" t="s">
        <v>30</v>
      </c>
      <c r="AX438" s="13" t="s">
        <v>73</v>
      </c>
      <c r="AY438" s="239" t="s">
        <v>134</v>
      </c>
    </row>
    <row r="439" s="14" customFormat="1">
      <c r="A439" s="14"/>
      <c r="B439" s="240"/>
      <c r="C439" s="241"/>
      <c r="D439" s="231" t="s">
        <v>145</v>
      </c>
      <c r="E439" s="242" t="s">
        <v>1</v>
      </c>
      <c r="F439" s="243" t="s">
        <v>81</v>
      </c>
      <c r="G439" s="241"/>
      <c r="H439" s="244">
        <v>1</v>
      </c>
      <c r="I439" s="245"/>
      <c r="J439" s="241"/>
      <c r="K439" s="241"/>
      <c r="L439" s="246"/>
      <c r="M439" s="247"/>
      <c r="N439" s="248"/>
      <c r="O439" s="248"/>
      <c r="P439" s="248"/>
      <c r="Q439" s="248"/>
      <c r="R439" s="248"/>
      <c r="S439" s="248"/>
      <c r="T439" s="24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0" t="s">
        <v>145</v>
      </c>
      <c r="AU439" s="250" t="s">
        <v>143</v>
      </c>
      <c r="AV439" s="14" t="s">
        <v>143</v>
      </c>
      <c r="AW439" s="14" t="s">
        <v>30</v>
      </c>
      <c r="AX439" s="14" t="s">
        <v>81</v>
      </c>
      <c r="AY439" s="250" t="s">
        <v>134</v>
      </c>
    </row>
    <row r="440" s="2" customFormat="1" ht="24.15" customHeight="1">
      <c r="A440" s="38"/>
      <c r="B440" s="39"/>
      <c r="C440" s="262" t="s">
        <v>489</v>
      </c>
      <c r="D440" s="262" t="s">
        <v>248</v>
      </c>
      <c r="E440" s="263" t="s">
        <v>490</v>
      </c>
      <c r="F440" s="264" t="s">
        <v>491</v>
      </c>
      <c r="G440" s="265" t="s">
        <v>141</v>
      </c>
      <c r="H440" s="266">
        <v>1</v>
      </c>
      <c r="I440" s="267"/>
      <c r="J440" s="268">
        <f>ROUND(I440*H440,2)</f>
        <v>0</v>
      </c>
      <c r="K440" s="269"/>
      <c r="L440" s="270"/>
      <c r="M440" s="271" t="s">
        <v>1</v>
      </c>
      <c r="N440" s="272" t="s">
        <v>39</v>
      </c>
      <c r="O440" s="91"/>
      <c r="P440" s="225">
        <f>O440*H440</f>
        <v>0</v>
      </c>
      <c r="Q440" s="225">
        <v>0.00027999999999999998</v>
      </c>
      <c r="R440" s="225">
        <f>Q440*H440</f>
        <v>0.00027999999999999998</v>
      </c>
      <c r="S440" s="225">
        <v>0</v>
      </c>
      <c r="T440" s="22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7" t="s">
        <v>386</v>
      </c>
      <c r="AT440" s="227" t="s">
        <v>248</v>
      </c>
      <c r="AU440" s="227" t="s">
        <v>143</v>
      </c>
      <c r="AY440" s="17" t="s">
        <v>134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17" t="s">
        <v>143</v>
      </c>
      <c r="BK440" s="228">
        <f>ROUND(I440*H440,2)</f>
        <v>0</v>
      </c>
      <c r="BL440" s="17" t="s">
        <v>195</v>
      </c>
      <c r="BM440" s="227" t="s">
        <v>492</v>
      </c>
    </row>
    <row r="441" s="2" customFormat="1" ht="21.75" customHeight="1">
      <c r="A441" s="38"/>
      <c r="B441" s="39"/>
      <c r="C441" s="215" t="s">
        <v>493</v>
      </c>
      <c r="D441" s="215" t="s">
        <v>138</v>
      </c>
      <c r="E441" s="216" t="s">
        <v>494</v>
      </c>
      <c r="F441" s="217" t="s">
        <v>495</v>
      </c>
      <c r="G441" s="218" t="s">
        <v>301</v>
      </c>
      <c r="H441" s="219">
        <v>12</v>
      </c>
      <c r="I441" s="220"/>
      <c r="J441" s="221">
        <f>ROUND(I441*H441,2)</f>
        <v>0</v>
      </c>
      <c r="K441" s="222"/>
      <c r="L441" s="44"/>
      <c r="M441" s="223" t="s">
        <v>1</v>
      </c>
      <c r="N441" s="224" t="s">
        <v>39</v>
      </c>
      <c r="O441" s="91"/>
      <c r="P441" s="225">
        <f>O441*H441</f>
        <v>0</v>
      </c>
      <c r="Q441" s="225">
        <v>0</v>
      </c>
      <c r="R441" s="225">
        <f>Q441*H441</f>
        <v>0</v>
      </c>
      <c r="S441" s="225">
        <v>0</v>
      </c>
      <c r="T441" s="22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7" t="s">
        <v>195</v>
      </c>
      <c r="AT441" s="227" t="s">
        <v>138</v>
      </c>
      <c r="AU441" s="227" t="s">
        <v>143</v>
      </c>
      <c r="AY441" s="17" t="s">
        <v>134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7" t="s">
        <v>143</v>
      </c>
      <c r="BK441" s="228">
        <f>ROUND(I441*H441,2)</f>
        <v>0</v>
      </c>
      <c r="BL441" s="17" t="s">
        <v>195</v>
      </c>
      <c r="BM441" s="227" t="s">
        <v>496</v>
      </c>
    </row>
    <row r="442" s="14" customFormat="1">
      <c r="A442" s="14"/>
      <c r="B442" s="240"/>
      <c r="C442" s="241"/>
      <c r="D442" s="231" t="s">
        <v>145</v>
      </c>
      <c r="E442" s="242" t="s">
        <v>1</v>
      </c>
      <c r="F442" s="243" t="s">
        <v>497</v>
      </c>
      <c r="G442" s="241"/>
      <c r="H442" s="244">
        <v>12</v>
      </c>
      <c r="I442" s="245"/>
      <c r="J442" s="241"/>
      <c r="K442" s="241"/>
      <c r="L442" s="246"/>
      <c r="M442" s="247"/>
      <c r="N442" s="248"/>
      <c r="O442" s="248"/>
      <c r="P442" s="248"/>
      <c r="Q442" s="248"/>
      <c r="R442" s="248"/>
      <c r="S442" s="248"/>
      <c r="T442" s="24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0" t="s">
        <v>145</v>
      </c>
      <c r="AU442" s="250" t="s">
        <v>143</v>
      </c>
      <c r="AV442" s="14" t="s">
        <v>143</v>
      </c>
      <c r="AW442" s="14" t="s">
        <v>30</v>
      </c>
      <c r="AX442" s="14" t="s">
        <v>81</v>
      </c>
      <c r="AY442" s="250" t="s">
        <v>134</v>
      </c>
    </row>
    <row r="443" s="2" customFormat="1" ht="24.15" customHeight="1">
      <c r="A443" s="38"/>
      <c r="B443" s="39"/>
      <c r="C443" s="215" t="s">
        <v>498</v>
      </c>
      <c r="D443" s="215" t="s">
        <v>138</v>
      </c>
      <c r="E443" s="216" t="s">
        <v>499</v>
      </c>
      <c r="F443" s="217" t="s">
        <v>500</v>
      </c>
      <c r="G443" s="218" t="s">
        <v>341</v>
      </c>
      <c r="H443" s="219">
        <v>0.014</v>
      </c>
      <c r="I443" s="220"/>
      <c r="J443" s="221">
        <f>ROUND(I443*H443,2)</f>
        <v>0</v>
      </c>
      <c r="K443" s="222"/>
      <c r="L443" s="44"/>
      <c r="M443" s="223" t="s">
        <v>1</v>
      </c>
      <c r="N443" s="224" t="s">
        <v>39</v>
      </c>
      <c r="O443" s="91"/>
      <c r="P443" s="225">
        <f>O443*H443</f>
        <v>0</v>
      </c>
      <c r="Q443" s="225">
        <v>0</v>
      </c>
      <c r="R443" s="225">
        <f>Q443*H443</f>
        <v>0</v>
      </c>
      <c r="S443" s="225">
        <v>0</v>
      </c>
      <c r="T443" s="226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7" t="s">
        <v>195</v>
      </c>
      <c r="AT443" s="227" t="s">
        <v>138</v>
      </c>
      <c r="AU443" s="227" t="s">
        <v>143</v>
      </c>
      <c r="AY443" s="17" t="s">
        <v>134</v>
      </c>
      <c r="BE443" s="228">
        <f>IF(N443="základní",J443,0)</f>
        <v>0</v>
      </c>
      <c r="BF443" s="228">
        <f>IF(N443="snížená",J443,0)</f>
        <v>0</v>
      </c>
      <c r="BG443" s="228">
        <f>IF(N443="zákl. přenesená",J443,0)</f>
        <v>0</v>
      </c>
      <c r="BH443" s="228">
        <f>IF(N443="sníž. přenesená",J443,0)</f>
        <v>0</v>
      </c>
      <c r="BI443" s="228">
        <f>IF(N443="nulová",J443,0)</f>
        <v>0</v>
      </c>
      <c r="BJ443" s="17" t="s">
        <v>143</v>
      </c>
      <c r="BK443" s="228">
        <f>ROUND(I443*H443,2)</f>
        <v>0</v>
      </c>
      <c r="BL443" s="17" t="s">
        <v>195</v>
      </c>
      <c r="BM443" s="227" t="s">
        <v>501</v>
      </c>
    </row>
    <row r="444" s="2" customFormat="1" ht="24.15" customHeight="1">
      <c r="A444" s="38"/>
      <c r="B444" s="39"/>
      <c r="C444" s="215" t="s">
        <v>502</v>
      </c>
      <c r="D444" s="215" t="s">
        <v>138</v>
      </c>
      <c r="E444" s="216" t="s">
        <v>503</v>
      </c>
      <c r="F444" s="217" t="s">
        <v>504</v>
      </c>
      <c r="G444" s="218" t="s">
        <v>341</v>
      </c>
      <c r="H444" s="219">
        <v>0.014</v>
      </c>
      <c r="I444" s="220"/>
      <c r="J444" s="221">
        <f>ROUND(I444*H444,2)</f>
        <v>0</v>
      </c>
      <c r="K444" s="222"/>
      <c r="L444" s="44"/>
      <c r="M444" s="223" t="s">
        <v>1</v>
      </c>
      <c r="N444" s="224" t="s">
        <v>39</v>
      </c>
      <c r="O444" s="91"/>
      <c r="P444" s="225">
        <f>O444*H444</f>
        <v>0</v>
      </c>
      <c r="Q444" s="225">
        <v>0</v>
      </c>
      <c r="R444" s="225">
        <f>Q444*H444</f>
        <v>0</v>
      </c>
      <c r="S444" s="225">
        <v>0</v>
      </c>
      <c r="T444" s="226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7" t="s">
        <v>195</v>
      </c>
      <c r="AT444" s="227" t="s">
        <v>138</v>
      </c>
      <c r="AU444" s="227" t="s">
        <v>143</v>
      </c>
      <c r="AY444" s="17" t="s">
        <v>134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17" t="s">
        <v>143</v>
      </c>
      <c r="BK444" s="228">
        <f>ROUND(I444*H444,2)</f>
        <v>0</v>
      </c>
      <c r="BL444" s="17" t="s">
        <v>195</v>
      </c>
      <c r="BM444" s="227" t="s">
        <v>505</v>
      </c>
    </row>
    <row r="445" s="2" customFormat="1" ht="24.15" customHeight="1">
      <c r="A445" s="38"/>
      <c r="B445" s="39"/>
      <c r="C445" s="215" t="s">
        <v>506</v>
      </c>
      <c r="D445" s="215" t="s">
        <v>138</v>
      </c>
      <c r="E445" s="216" t="s">
        <v>507</v>
      </c>
      <c r="F445" s="217" t="s">
        <v>508</v>
      </c>
      <c r="G445" s="218" t="s">
        <v>341</v>
      </c>
      <c r="H445" s="219">
        <v>0.014</v>
      </c>
      <c r="I445" s="220"/>
      <c r="J445" s="221">
        <f>ROUND(I445*H445,2)</f>
        <v>0</v>
      </c>
      <c r="K445" s="222"/>
      <c r="L445" s="44"/>
      <c r="M445" s="223" t="s">
        <v>1</v>
      </c>
      <c r="N445" s="224" t="s">
        <v>39</v>
      </c>
      <c r="O445" s="91"/>
      <c r="P445" s="225">
        <f>O445*H445</f>
        <v>0</v>
      </c>
      <c r="Q445" s="225">
        <v>0</v>
      </c>
      <c r="R445" s="225">
        <f>Q445*H445</f>
        <v>0</v>
      </c>
      <c r="S445" s="225">
        <v>0</v>
      </c>
      <c r="T445" s="226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7" t="s">
        <v>195</v>
      </c>
      <c r="AT445" s="227" t="s">
        <v>138</v>
      </c>
      <c r="AU445" s="227" t="s">
        <v>143</v>
      </c>
      <c r="AY445" s="17" t="s">
        <v>134</v>
      </c>
      <c r="BE445" s="228">
        <f>IF(N445="základní",J445,0)</f>
        <v>0</v>
      </c>
      <c r="BF445" s="228">
        <f>IF(N445="snížená",J445,0)</f>
        <v>0</v>
      </c>
      <c r="BG445" s="228">
        <f>IF(N445="zákl. přenesená",J445,0)</f>
        <v>0</v>
      </c>
      <c r="BH445" s="228">
        <f>IF(N445="sníž. přenesená",J445,0)</f>
        <v>0</v>
      </c>
      <c r="BI445" s="228">
        <f>IF(N445="nulová",J445,0)</f>
        <v>0</v>
      </c>
      <c r="BJ445" s="17" t="s">
        <v>143</v>
      </c>
      <c r="BK445" s="228">
        <f>ROUND(I445*H445,2)</f>
        <v>0</v>
      </c>
      <c r="BL445" s="17" t="s">
        <v>195</v>
      </c>
      <c r="BM445" s="227" t="s">
        <v>509</v>
      </c>
    </row>
    <row r="446" s="12" customFormat="1" ht="22.8" customHeight="1">
      <c r="A446" s="12"/>
      <c r="B446" s="199"/>
      <c r="C446" s="200"/>
      <c r="D446" s="201" t="s">
        <v>72</v>
      </c>
      <c r="E446" s="213" t="s">
        <v>510</v>
      </c>
      <c r="F446" s="213" t="s">
        <v>511</v>
      </c>
      <c r="G446" s="200"/>
      <c r="H446" s="200"/>
      <c r="I446" s="203"/>
      <c r="J446" s="214">
        <f>BK446</f>
        <v>0</v>
      </c>
      <c r="K446" s="200"/>
      <c r="L446" s="205"/>
      <c r="M446" s="206"/>
      <c r="N446" s="207"/>
      <c r="O446" s="207"/>
      <c r="P446" s="208">
        <f>SUM(P447:P492)</f>
        <v>0</v>
      </c>
      <c r="Q446" s="207"/>
      <c r="R446" s="208">
        <f>SUM(R447:R492)</f>
        <v>0.039489999999999997</v>
      </c>
      <c r="S446" s="207"/>
      <c r="T446" s="209">
        <f>SUM(T447:T492)</f>
        <v>0.064750000000000002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10" t="s">
        <v>143</v>
      </c>
      <c r="AT446" s="211" t="s">
        <v>72</v>
      </c>
      <c r="AU446" s="211" t="s">
        <v>81</v>
      </c>
      <c r="AY446" s="210" t="s">
        <v>134</v>
      </c>
      <c r="BK446" s="212">
        <f>SUM(BK447:BK492)</f>
        <v>0</v>
      </c>
    </row>
    <row r="447" s="2" customFormat="1" ht="24.15" customHeight="1">
      <c r="A447" s="38"/>
      <c r="B447" s="39"/>
      <c r="C447" s="215" t="s">
        <v>512</v>
      </c>
      <c r="D447" s="215" t="s">
        <v>138</v>
      </c>
      <c r="E447" s="216" t="s">
        <v>513</v>
      </c>
      <c r="F447" s="217" t="s">
        <v>514</v>
      </c>
      <c r="G447" s="218" t="s">
        <v>301</v>
      </c>
      <c r="H447" s="219">
        <v>28</v>
      </c>
      <c r="I447" s="220"/>
      <c r="J447" s="221">
        <f>ROUND(I447*H447,2)</f>
        <v>0</v>
      </c>
      <c r="K447" s="222"/>
      <c r="L447" s="44"/>
      <c r="M447" s="223" t="s">
        <v>1</v>
      </c>
      <c r="N447" s="224" t="s">
        <v>39</v>
      </c>
      <c r="O447" s="91"/>
      <c r="P447" s="225">
        <f>O447*H447</f>
        <v>0</v>
      </c>
      <c r="Q447" s="225">
        <v>0</v>
      </c>
      <c r="R447" s="225">
        <f>Q447*H447</f>
        <v>0</v>
      </c>
      <c r="S447" s="225">
        <v>0.0021299999999999999</v>
      </c>
      <c r="T447" s="226">
        <f>S447*H447</f>
        <v>0.059639999999999999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7" t="s">
        <v>195</v>
      </c>
      <c r="AT447" s="227" t="s">
        <v>138</v>
      </c>
      <c r="AU447" s="227" t="s">
        <v>143</v>
      </c>
      <c r="AY447" s="17" t="s">
        <v>134</v>
      </c>
      <c r="BE447" s="228">
        <f>IF(N447="základní",J447,0)</f>
        <v>0</v>
      </c>
      <c r="BF447" s="228">
        <f>IF(N447="snížená",J447,0)</f>
        <v>0</v>
      </c>
      <c r="BG447" s="228">
        <f>IF(N447="zákl. přenesená",J447,0)</f>
        <v>0</v>
      </c>
      <c r="BH447" s="228">
        <f>IF(N447="sníž. přenesená",J447,0)</f>
        <v>0</v>
      </c>
      <c r="BI447" s="228">
        <f>IF(N447="nulová",J447,0)</f>
        <v>0</v>
      </c>
      <c r="BJ447" s="17" t="s">
        <v>143</v>
      </c>
      <c r="BK447" s="228">
        <f>ROUND(I447*H447,2)</f>
        <v>0</v>
      </c>
      <c r="BL447" s="17" t="s">
        <v>195</v>
      </c>
      <c r="BM447" s="227" t="s">
        <v>515</v>
      </c>
    </row>
    <row r="448" s="13" customFormat="1">
      <c r="A448" s="13"/>
      <c r="B448" s="229"/>
      <c r="C448" s="230"/>
      <c r="D448" s="231" t="s">
        <v>145</v>
      </c>
      <c r="E448" s="232" t="s">
        <v>1</v>
      </c>
      <c r="F448" s="233" t="s">
        <v>225</v>
      </c>
      <c r="G448" s="230"/>
      <c r="H448" s="232" t="s">
        <v>1</v>
      </c>
      <c r="I448" s="234"/>
      <c r="J448" s="230"/>
      <c r="K448" s="230"/>
      <c r="L448" s="235"/>
      <c r="M448" s="236"/>
      <c r="N448" s="237"/>
      <c r="O448" s="237"/>
      <c r="P448" s="237"/>
      <c r="Q448" s="237"/>
      <c r="R448" s="237"/>
      <c r="S448" s="237"/>
      <c r="T448" s="23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9" t="s">
        <v>145</v>
      </c>
      <c r="AU448" s="239" t="s">
        <v>143</v>
      </c>
      <c r="AV448" s="13" t="s">
        <v>81</v>
      </c>
      <c r="AW448" s="13" t="s">
        <v>30</v>
      </c>
      <c r="AX448" s="13" t="s">
        <v>73</v>
      </c>
      <c r="AY448" s="239" t="s">
        <v>134</v>
      </c>
    </row>
    <row r="449" s="14" customFormat="1">
      <c r="A449" s="14"/>
      <c r="B449" s="240"/>
      <c r="C449" s="241"/>
      <c r="D449" s="231" t="s">
        <v>145</v>
      </c>
      <c r="E449" s="242" t="s">
        <v>1</v>
      </c>
      <c r="F449" s="243" t="s">
        <v>331</v>
      </c>
      <c r="G449" s="241"/>
      <c r="H449" s="244">
        <v>20</v>
      </c>
      <c r="I449" s="245"/>
      <c r="J449" s="241"/>
      <c r="K449" s="241"/>
      <c r="L449" s="246"/>
      <c r="M449" s="247"/>
      <c r="N449" s="248"/>
      <c r="O449" s="248"/>
      <c r="P449" s="248"/>
      <c r="Q449" s="248"/>
      <c r="R449" s="248"/>
      <c r="S449" s="248"/>
      <c r="T449" s="24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0" t="s">
        <v>145</v>
      </c>
      <c r="AU449" s="250" t="s">
        <v>143</v>
      </c>
      <c r="AV449" s="14" t="s">
        <v>143</v>
      </c>
      <c r="AW449" s="14" t="s">
        <v>30</v>
      </c>
      <c r="AX449" s="14" t="s">
        <v>73</v>
      </c>
      <c r="AY449" s="250" t="s">
        <v>134</v>
      </c>
    </row>
    <row r="450" s="13" customFormat="1">
      <c r="A450" s="13"/>
      <c r="B450" s="229"/>
      <c r="C450" s="230"/>
      <c r="D450" s="231" t="s">
        <v>145</v>
      </c>
      <c r="E450" s="232" t="s">
        <v>1</v>
      </c>
      <c r="F450" s="233" t="s">
        <v>427</v>
      </c>
      <c r="G450" s="230"/>
      <c r="H450" s="232" t="s">
        <v>1</v>
      </c>
      <c r="I450" s="234"/>
      <c r="J450" s="230"/>
      <c r="K450" s="230"/>
      <c r="L450" s="235"/>
      <c r="M450" s="236"/>
      <c r="N450" s="237"/>
      <c r="O450" s="237"/>
      <c r="P450" s="237"/>
      <c r="Q450" s="237"/>
      <c r="R450" s="237"/>
      <c r="S450" s="237"/>
      <c r="T450" s="23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9" t="s">
        <v>145</v>
      </c>
      <c r="AU450" s="239" t="s">
        <v>143</v>
      </c>
      <c r="AV450" s="13" t="s">
        <v>81</v>
      </c>
      <c r="AW450" s="13" t="s">
        <v>30</v>
      </c>
      <c r="AX450" s="13" t="s">
        <v>73</v>
      </c>
      <c r="AY450" s="239" t="s">
        <v>134</v>
      </c>
    </row>
    <row r="451" s="14" customFormat="1">
      <c r="A451" s="14"/>
      <c r="B451" s="240"/>
      <c r="C451" s="241"/>
      <c r="D451" s="231" t="s">
        <v>145</v>
      </c>
      <c r="E451" s="242" t="s">
        <v>1</v>
      </c>
      <c r="F451" s="243" t="s">
        <v>251</v>
      </c>
      <c r="G451" s="241"/>
      <c r="H451" s="244">
        <v>8</v>
      </c>
      <c r="I451" s="245"/>
      <c r="J451" s="241"/>
      <c r="K451" s="241"/>
      <c r="L451" s="246"/>
      <c r="M451" s="247"/>
      <c r="N451" s="248"/>
      <c r="O451" s="248"/>
      <c r="P451" s="248"/>
      <c r="Q451" s="248"/>
      <c r="R451" s="248"/>
      <c r="S451" s="248"/>
      <c r="T451" s="24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0" t="s">
        <v>145</v>
      </c>
      <c r="AU451" s="250" t="s">
        <v>143</v>
      </c>
      <c r="AV451" s="14" t="s">
        <v>143</v>
      </c>
      <c r="AW451" s="14" t="s">
        <v>30</v>
      </c>
      <c r="AX451" s="14" t="s">
        <v>73</v>
      </c>
      <c r="AY451" s="250" t="s">
        <v>134</v>
      </c>
    </row>
    <row r="452" s="15" customFormat="1">
      <c r="A452" s="15"/>
      <c r="B452" s="251"/>
      <c r="C452" s="252"/>
      <c r="D452" s="231" t="s">
        <v>145</v>
      </c>
      <c r="E452" s="253" t="s">
        <v>1</v>
      </c>
      <c r="F452" s="254" t="s">
        <v>168</v>
      </c>
      <c r="G452" s="252"/>
      <c r="H452" s="255">
        <v>28</v>
      </c>
      <c r="I452" s="256"/>
      <c r="J452" s="252"/>
      <c r="K452" s="252"/>
      <c r="L452" s="257"/>
      <c r="M452" s="258"/>
      <c r="N452" s="259"/>
      <c r="O452" s="259"/>
      <c r="P452" s="259"/>
      <c r="Q452" s="259"/>
      <c r="R452" s="259"/>
      <c r="S452" s="259"/>
      <c r="T452" s="260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61" t="s">
        <v>145</v>
      </c>
      <c r="AU452" s="261" t="s">
        <v>143</v>
      </c>
      <c r="AV452" s="15" t="s">
        <v>142</v>
      </c>
      <c r="AW452" s="15" t="s">
        <v>30</v>
      </c>
      <c r="AX452" s="15" t="s">
        <v>81</v>
      </c>
      <c r="AY452" s="261" t="s">
        <v>134</v>
      </c>
    </row>
    <row r="453" s="2" customFormat="1" ht="24.15" customHeight="1">
      <c r="A453" s="38"/>
      <c r="B453" s="39"/>
      <c r="C453" s="215" t="s">
        <v>516</v>
      </c>
      <c r="D453" s="215" t="s">
        <v>138</v>
      </c>
      <c r="E453" s="216" t="s">
        <v>517</v>
      </c>
      <c r="F453" s="217" t="s">
        <v>518</v>
      </c>
      <c r="G453" s="218" t="s">
        <v>301</v>
      </c>
      <c r="H453" s="219">
        <v>30</v>
      </c>
      <c r="I453" s="220"/>
      <c r="J453" s="221">
        <f>ROUND(I453*H453,2)</f>
        <v>0</v>
      </c>
      <c r="K453" s="222"/>
      <c r="L453" s="44"/>
      <c r="M453" s="223" t="s">
        <v>1</v>
      </c>
      <c r="N453" s="224" t="s">
        <v>39</v>
      </c>
      <c r="O453" s="91"/>
      <c r="P453" s="225">
        <f>O453*H453</f>
        <v>0</v>
      </c>
      <c r="Q453" s="225">
        <v>0.00116</v>
      </c>
      <c r="R453" s="225">
        <f>Q453*H453</f>
        <v>0.034799999999999998</v>
      </c>
      <c r="S453" s="225">
        <v>0</v>
      </c>
      <c r="T453" s="22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7" t="s">
        <v>195</v>
      </c>
      <c r="AT453" s="227" t="s">
        <v>138</v>
      </c>
      <c r="AU453" s="227" t="s">
        <v>143</v>
      </c>
      <c r="AY453" s="17" t="s">
        <v>134</v>
      </c>
      <c r="BE453" s="228">
        <f>IF(N453="základní",J453,0)</f>
        <v>0</v>
      </c>
      <c r="BF453" s="228">
        <f>IF(N453="snížená",J453,0)</f>
        <v>0</v>
      </c>
      <c r="BG453" s="228">
        <f>IF(N453="zákl. přenesená",J453,0)</f>
        <v>0</v>
      </c>
      <c r="BH453" s="228">
        <f>IF(N453="sníž. přenesená",J453,0)</f>
        <v>0</v>
      </c>
      <c r="BI453" s="228">
        <f>IF(N453="nulová",J453,0)</f>
        <v>0</v>
      </c>
      <c r="BJ453" s="17" t="s">
        <v>143</v>
      </c>
      <c r="BK453" s="228">
        <f>ROUND(I453*H453,2)</f>
        <v>0</v>
      </c>
      <c r="BL453" s="17" t="s">
        <v>195</v>
      </c>
      <c r="BM453" s="227" t="s">
        <v>519</v>
      </c>
    </row>
    <row r="454" s="13" customFormat="1">
      <c r="A454" s="13"/>
      <c r="B454" s="229"/>
      <c r="C454" s="230"/>
      <c r="D454" s="231" t="s">
        <v>145</v>
      </c>
      <c r="E454" s="232" t="s">
        <v>1</v>
      </c>
      <c r="F454" s="233" t="s">
        <v>520</v>
      </c>
      <c r="G454" s="230"/>
      <c r="H454" s="232" t="s">
        <v>1</v>
      </c>
      <c r="I454" s="234"/>
      <c r="J454" s="230"/>
      <c r="K454" s="230"/>
      <c r="L454" s="235"/>
      <c r="M454" s="236"/>
      <c r="N454" s="237"/>
      <c r="O454" s="237"/>
      <c r="P454" s="237"/>
      <c r="Q454" s="237"/>
      <c r="R454" s="237"/>
      <c r="S454" s="237"/>
      <c r="T454" s="23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9" t="s">
        <v>145</v>
      </c>
      <c r="AU454" s="239" t="s">
        <v>143</v>
      </c>
      <c r="AV454" s="13" t="s">
        <v>81</v>
      </c>
      <c r="AW454" s="13" t="s">
        <v>30</v>
      </c>
      <c r="AX454" s="13" t="s">
        <v>73</v>
      </c>
      <c r="AY454" s="239" t="s">
        <v>134</v>
      </c>
    </row>
    <row r="455" s="14" customFormat="1">
      <c r="A455" s="14"/>
      <c r="B455" s="240"/>
      <c r="C455" s="241"/>
      <c r="D455" s="231" t="s">
        <v>145</v>
      </c>
      <c r="E455" s="242" t="s">
        <v>1</v>
      </c>
      <c r="F455" s="243" t="s">
        <v>331</v>
      </c>
      <c r="G455" s="241"/>
      <c r="H455" s="244">
        <v>20</v>
      </c>
      <c r="I455" s="245"/>
      <c r="J455" s="241"/>
      <c r="K455" s="241"/>
      <c r="L455" s="246"/>
      <c r="M455" s="247"/>
      <c r="N455" s="248"/>
      <c r="O455" s="248"/>
      <c r="P455" s="248"/>
      <c r="Q455" s="248"/>
      <c r="R455" s="248"/>
      <c r="S455" s="248"/>
      <c r="T455" s="24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0" t="s">
        <v>145</v>
      </c>
      <c r="AU455" s="250" t="s">
        <v>143</v>
      </c>
      <c r="AV455" s="14" t="s">
        <v>143</v>
      </c>
      <c r="AW455" s="14" t="s">
        <v>30</v>
      </c>
      <c r="AX455" s="14" t="s">
        <v>73</v>
      </c>
      <c r="AY455" s="250" t="s">
        <v>134</v>
      </c>
    </row>
    <row r="456" s="13" customFormat="1">
      <c r="A456" s="13"/>
      <c r="B456" s="229"/>
      <c r="C456" s="230"/>
      <c r="D456" s="231" t="s">
        <v>145</v>
      </c>
      <c r="E456" s="232" t="s">
        <v>1</v>
      </c>
      <c r="F456" s="233" t="s">
        <v>427</v>
      </c>
      <c r="G456" s="230"/>
      <c r="H456" s="232" t="s">
        <v>1</v>
      </c>
      <c r="I456" s="234"/>
      <c r="J456" s="230"/>
      <c r="K456" s="230"/>
      <c r="L456" s="235"/>
      <c r="M456" s="236"/>
      <c r="N456" s="237"/>
      <c r="O456" s="237"/>
      <c r="P456" s="237"/>
      <c r="Q456" s="237"/>
      <c r="R456" s="237"/>
      <c r="S456" s="237"/>
      <c r="T456" s="23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9" t="s">
        <v>145</v>
      </c>
      <c r="AU456" s="239" t="s">
        <v>143</v>
      </c>
      <c r="AV456" s="13" t="s">
        <v>81</v>
      </c>
      <c r="AW456" s="13" t="s">
        <v>30</v>
      </c>
      <c r="AX456" s="13" t="s">
        <v>73</v>
      </c>
      <c r="AY456" s="239" t="s">
        <v>134</v>
      </c>
    </row>
    <row r="457" s="14" customFormat="1">
      <c r="A457" s="14"/>
      <c r="B457" s="240"/>
      <c r="C457" s="241"/>
      <c r="D457" s="231" t="s">
        <v>145</v>
      </c>
      <c r="E457" s="242" t="s">
        <v>1</v>
      </c>
      <c r="F457" s="243" t="s">
        <v>521</v>
      </c>
      <c r="G457" s="241"/>
      <c r="H457" s="244">
        <v>10</v>
      </c>
      <c r="I457" s="245"/>
      <c r="J457" s="241"/>
      <c r="K457" s="241"/>
      <c r="L457" s="246"/>
      <c r="M457" s="247"/>
      <c r="N457" s="248"/>
      <c r="O457" s="248"/>
      <c r="P457" s="248"/>
      <c r="Q457" s="248"/>
      <c r="R457" s="248"/>
      <c r="S457" s="248"/>
      <c r="T457" s="249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0" t="s">
        <v>145</v>
      </c>
      <c r="AU457" s="250" t="s">
        <v>143</v>
      </c>
      <c r="AV457" s="14" t="s">
        <v>143</v>
      </c>
      <c r="AW457" s="14" t="s">
        <v>30</v>
      </c>
      <c r="AX457" s="14" t="s">
        <v>73</v>
      </c>
      <c r="AY457" s="250" t="s">
        <v>134</v>
      </c>
    </row>
    <row r="458" s="15" customFormat="1">
      <c r="A458" s="15"/>
      <c r="B458" s="251"/>
      <c r="C458" s="252"/>
      <c r="D458" s="231" t="s">
        <v>145</v>
      </c>
      <c r="E458" s="253" t="s">
        <v>1</v>
      </c>
      <c r="F458" s="254" t="s">
        <v>168</v>
      </c>
      <c r="G458" s="252"/>
      <c r="H458" s="255">
        <v>30</v>
      </c>
      <c r="I458" s="256"/>
      <c r="J458" s="252"/>
      <c r="K458" s="252"/>
      <c r="L458" s="257"/>
      <c r="M458" s="258"/>
      <c r="N458" s="259"/>
      <c r="O458" s="259"/>
      <c r="P458" s="259"/>
      <c r="Q458" s="259"/>
      <c r="R458" s="259"/>
      <c r="S458" s="259"/>
      <c r="T458" s="260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61" t="s">
        <v>145</v>
      </c>
      <c r="AU458" s="261" t="s">
        <v>143</v>
      </c>
      <c r="AV458" s="15" t="s">
        <v>142</v>
      </c>
      <c r="AW458" s="15" t="s">
        <v>30</v>
      </c>
      <c r="AX458" s="15" t="s">
        <v>81</v>
      </c>
      <c r="AY458" s="261" t="s">
        <v>134</v>
      </c>
    </row>
    <row r="459" s="2" customFormat="1" ht="24.15" customHeight="1">
      <c r="A459" s="38"/>
      <c r="B459" s="39"/>
      <c r="C459" s="215" t="s">
        <v>522</v>
      </c>
      <c r="D459" s="215" t="s">
        <v>138</v>
      </c>
      <c r="E459" s="216" t="s">
        <v>523</v>
      </c>
      <c r="F459" s="217" t="s">
        <v>524</v>
      </c>
      <c r="G459" s="218" t="s">
        <v>525</v>
      </c>
      <c r="H459" s="219">
        <v>1</v>
      </c>
      <c r="I459" s="220"/>
      <c r="J459" s="221">
        <f>ROUND(I459*H459,2)</f>
        <v>0</v>
      </c>
      <c r="K459" s="222"/>
      <c r="L459" s="44"/>
      <c r="M459" s="223" t="s">
        <v>1</v>
      </c>
      <c r="N459" s="224" t="s">
        <v>39</v>
      </c>
      <c r="O459" s="91"/>
      <c r="P459" s="225">
        <f>O459*H459</f>
        <v>0</v>
      </c>
      <c r="Q459" s="225">
        <v>0</v>
      </c>
      <c r="R459" s="225">
        <f>Q459*H459</f>
        <v>0</v>
      </c>
      <c r="S459" s="225">
        <v>0</v>
      </c>
      <c r="T459" s="226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7" t="s">
        <v>195</v>
      </c>
      <c r="AT459" s="227" t="s">
        <v>138</v>
      </c>
      <c r="AU459" s="227" t="s">
        <v>143</v>
      </c>
      <c r="AY459" s="17" t="s">
        <v>134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17" t="s">
        <v>143</v>
      </c>
      <c r="BK459" s="228">
        <f>ROUND(I459*H459,2)</f>
        <v>0</v>
      </c>
      <c r="BL459" s="17" t="s">
        <v>195</v>
      </c>
      <c r="BM459" s="227" t="s">
        <v>526</v>
      </c>
    </row>
    <row r="460" s="14" customFormat="1">
      <c r="A460" s="14"/>
      <c r="B460" s="240"/>
      <c r="C460" s="241"/>
      <c r="D460" s="231" t="s">
        <v>145</v>
      </c>
      <c r="E460" s="242" t="s">
        <v>1</v>
      </c>
      <c r="F460" s="243" t="s">
        <v>81</v>
      </c>
      <c r="G460" s="241"/>
      <c r="H460" s="244">
        <v>1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0" t="s">
        <v>145</v>
      </c>
      <c r="AU460" s="250" t="s">
        <v>143</v>
      </c>
      <c r="AV460" s="14" t="s">
        <v>143</v>
      </c>
      <c r="AW460" s="14" t="s">
        <v>30</v>
      </c>
      <c r="AX460" s="14" t="s">
        <v>81</v>
      </c>
      <c r="AY460" s="250" t="s">
        <v>134</v>
      </c>
    </row>
    <row r="461" s="2" customFormat="1" ht="24.15" customHeight="1">
      <c r="A461" s="38"/>
      <c r="B461" s="39"/>
      <c r="C461" s="215" t="s">
        <v>527</v>
      </c>
      <c r="D461" s="215" t="s">
        <v>138</v>
      </c>
      <c r="E461" s="216" t="s">
        <v>528</v>
      </c>
      <c r="F461" s="217" t="s">
        <v>529</v>
      </c>
      <c r="G461" s="218" t="s">
        <v>525</v>
      </c>
      <c r="H461" s="219">
        <v>1</v>
      </c>
      <c r="I461" s="220"/>
      <c r="J461" s="221">
        <f>ROUND(I461*H461,2)</f>
        <v>0</v>
      </c>
      <c r="K461" s="222"/>
      <c r="L461" s="44"/>
      <c r="M461" s="223" t="s">
        <v>1</v>
      </c>
      <c r="N461" s="224" t="s">
        <v>39</v>
      </c>
      <c r="O461" s="91"/>
      <c r="P461" s="225">
        <f>O461*H461</f>
        <v>0</v>
      </c>
      <c r="Q461" s="225">
        <v>0</v>
      </c>
      <c r="R461" s="225">
        <f>Q461*H461</f>
        <v>0</v>
      </c>
      <c r="S461" s="225">
        <v>0</v>
      </c>
      <c r="T461" s="226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7" t="s">
        <v>195</v>
      </c>
      <c r="AT461" s="227" t="s">
        <v>138</v>
      </c>
      <c r="AU461" s="227" t="s">
        <v>143</v>
      </c>
      <c r="AY461" s="17" t="s">
        <v>134</v>
      </c>
      <c r="BE461" s="228">
        <f>IF(N461="základní",J461,0)</f>
        <v>0</v>
      </c>
      <c r="BF461" s="228">
        <f>IF(N461="snížená",J461,0)</f>
        <v>0</v>
      </c>
      <c r="BG461" s="228">
        <f>IF(N461="zákl. přenesená",J461,0)</f>
        <v>0</v>
      </c>
      <c r="BH461" s="228">
        <f>IF(N461="sníž. přenesená",J461,0)</f>
        <v>0</v>
      </c>
      <c r="BI461" s="228">
        <f>IF(N461="nulová",J461,0)</f>
        <v>0</v>
      </c>
      <c r="BJ461" s="17" t="s">
        <v>143</v>
      </c>
      <c r="BK461" s="228">
        <f>ROUND(I461*H461,2)</f>
        <v>0</v>
      </c>
      <c r="BL461" s="17" t="s">
        <v>195</v>
      </c>
      <c r="BM461" s="227" t="s">
        <v>530</v>
      </c>
    </row>
    <row r="462" s="2" customFormat="1" ht="37.8" customHeight="1">
      <c r="A462" s="38"/>
      <c r="B462" s="39"/>
      <c r="C462" s="215" t="s">
        <v>531</v>
      </c>
      <c r="D462" s="215" t="s">
        <v>138</v>
      </c>
      <c r="E462" s="216" t="s">
        <v>532</v>
      </c>
      <c r="F462" s="217" t="s">
        <v>533</v>
      </c>
      <c r="G462" s="218" t="s">
        <v>301</v>
      </c>
      <c r="H462" s="219">
        <v>30</v>
      </c>
      <c r="I462" s="220"/>
      <c r="J462" s="221">
        <f>ROUND(I462*H462,2)</f>
        <v>0</v>
      </c>
      <c r="K462" s="222"/>
      <c r="L462" s="44"/>
      <c r="M462" s="223" t="s">
        <v>1</v>
      </c>
      <c r="N462" s="224" t="s">
        <v>39</v>
      </c>
      <c r="O462" s="91"/>
      <c r="P462" s="225">
        <f>O462*H462</f>
        <v>0</v>
      </c>
      <c r="Q462" s="225">
        <v>4.0000000000000003E-05</v>
      </c>
      <c r="R462" s="225">
        <f>Q462*H462</f>
        <v>0.0012000000000000001</v>
      </c>
      <c r="S462" s="225">
        <v>0</v>
      </c>
      <c r="T462" s="226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7" t="s">
        <v>195</v>
      </c>
      <c r="AT462" s="227" t="s">
        <v>138</v>
      </c>
      <c r="AU462" s="227" t="s">
        <v>143</v>
      </c>
      <c r="AY462" s="17" t="s">
        <v>134</v>
      </c>
      <c r="BE462" s="228">
        <f>IF(N462="základní",J462,0)</f>
        <v>0</v>
      </c>
      <c r="BF462" s="228">
        <f>IF(N462="snížená",J462,0)</f>
        <v>0</v>
      </c>
      <c r="BG462" s="228">
        <f>IF(N462="zákl. přenesená",J462,0)</f>
        <v>0</v>
      </c>
      <c r="BH462" s="228">
        <f>IF(N462="sníž. přenesená",J462,0)</f>
        <v>0</v>
      </c>
      <c r="BI462" s="228">
        <f>IF(N462="nulová",J462,0)</f>
        <v>0</v>
      </c>
      <c r="BJ462" s="17" t="s">
        <v>143</v>
      </c>
      <c r="BK462" s="228">
        <f>ROUND(I462*H462,2)</f>
        <v>0</v>
      </c>
      <c r="BL462" s="17" t="s">
        <v>195</v>
      </c>
      <c r="BM462" s="227" t="s">
        <v>534</v>
      </c>
    </row>
    <row r="463" s="14" customFormat="1">
      <c r="A463" s="14"/>
      <c r="B463" s="240"/>
      <c r="C463" s="241"/>
      <c r="D463" s="231" t="s">
        <v>145</v>
      </c>
      <c r="E463" s="242" t="s">
        <v>1</v>
      </c>
      <c r="F463" s="243" t="s">
        <v>214</v>
      </c>
      <c r="G463" s="241"/>
      <c r="H463" s="244">
        <v>30</v>
      </c>
      <c r="I463" s="245"/>
      <c r="J463" s="241"/>
      <c r="K463" s="241"/>
      <c r="L463" s="246"/>
      <c r="M463" s="247"/>
      <c r="N463" s="248"/>
      <c r="O463" s="248"/>
      <c r="P463" s="248"/>
      <c r="Q463" s="248"/>
      <c r="R463" s="248"/>
      <c r="S463" s="248"/>
      <c r="T463" s="24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0" t="s">
        <v>145</v>
      </c>
      <c r="AU463" s="250" t="s">
        <v>143</v>
      </c>
      <c r="AV463" s="14" t="s">
        <v>143</v>
      </c>
      <c r="AW463" s="14" t="s">
        <v>30</v>
      </c>
      <c r="AX463" s="14" t="s">
        <v>81</v>
      </c>
      <c r="AY463" s="250" t="s">
        <v>134</v>
      </c>
    </row>
    <row r="464" s="2" customFormat="1" ht="16.5" customHeight="1">
      <c r="A464" s="38"/>
      <c r="B464" s="39"/>
      <c r="C464" s="215" t="s">
        <v>535</v>
      </c>
      <c r="D464" s="215" t="s">
        <v>138</v>
      </c>
      <c r="E464" s="216" t="s">
        <v>536</v>
      </c>
      <c r="F464" s="217" t="s">
        <v>537</v>
      </c>
      <c r="G464" s="218" t="s">
        <v>141</v>
      </c>
      <c r="H464" s="219">
        <v>8</v>
      </c>
      <c r="I464" s="220"/>
      <c r="J464" s="221">
        <f>ROUND(I464*H464,2)</f>
        <v>0</v>
      </c>
      <c r="K464" s="222"/>
      <c r="L464" s="44"/>
      <c r="M464" s="223" t="s">
        <v>1</v>
      </c>
      <c r="N464" s="224" t="s">
        <v>39</v>
      </c>
      <c r="O464" s="91"/>
      <c r="P464" s="225">
        <f>O464*H464</f>
        <v>0</v>
      </c>
      <c r="Q464" s="225">
        <v>0</v>
      </c>
      <c r="R464" s="225">
        <f>Q464*H464</f>
        <v>0</v>
      </c>
      <c r="S464" s="225">
        <v>0</v>
      </c>
      <c r="T464" s="226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7" t="s">
        <v>195</v>
      </c>
      <c r="AT464" s="227" t="s">
        <v>138</v>
      </c>
      <c r="AU464" s="227" t="s">
        <v>143</v>
      </c>
      <c r="AY464" s="17" t="s">
        <v>134</v>
      </c>
      <c r="BE464" s="228">
        <f>IF(N464="základní",J464,0)</f>
        <v>0</v>
      </c>
      <c r="BF464" s="228">
        <f>IF(N464="snížená",J464,0)</f>
        <v>0</v>
      </c>
      <c r="BG464" s="228">
        <f>IF(N464="zákl. přenesená",J464,0)</f>
        <v>0</v>
      </c>
      <c r="BH464" s="228">
        <f>IF(N464="sníž. přenesená",J464,0)</f>
        <v>0</v>
      </c>
      <c r="BI464" s="228">
        <f>IF(N464="nulová",J464,0)</f>
        <v>0</v>
      </c>
      <c r="BJ464" s="17" t="s">
        <v>143</v>
      </c>
      <c r="BK464" s="228">
        <f>ROUND(I464*H464,2)</f>
        <v>0</v>
      </c>
      <c r="BL464" s="17" t="s">
        <v>195</v>
      </c>
      <c r="BM464" s="227" t="s">
        <v>538</v>
      </c>
    </row>
    <row r="465" s="13" customFormat="1">
      <c r="A465" s="13"/>
      <c r="B465" s="229"/>
      <c r="C465" s="230"/>
      <c r="D465" s="231" t="s">
        <v>145</v>
      </c>
      <c r="E465" s="232" t="s">
        <v>1</v>
      </c>
      <c r="F465" s="233" t="s">
        <v>539</v>
      </c>
      <c r="G465" s="230"/>
      <c r="H465" s="232" t="s">
        <v>1</v>
      </c>
      <c r="I465" s="234"/>
      <c r="J465" s="230"/>
      <c r="K465" s="230"/>
      <c r="L465" s="235"/>
      <c r="M465" s="236"/>
      <c r="N465" s="237"/>
      <c r="O465" s="237"/>
      <c r="P465" s="237"/>
      <c r="Q465" s="237"/>
      <c r="R465" s="237"/>
      <c r="S465" s="237"/>
      <c r="T465" s="23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9" t="s">
        <v>145</v>
      </c>
      <c r="AU465" s="239" t="s">
        <v>143</v>
      </c>
      <c r="AV465" s="13" t="s">
        <v>81</v>
      </c>
      <c r="AW465" s="13" t="s">
        <v>30</v>
      </c>
      <c r="AX465" s="13" t="s">
        <v>73</v>
      </c>
      <c r="AY465" s="239" t="s">
        <v>134</v>
      </c>
    </row>
    <row r="466" s="14" customFormat="1">
      <c r="A466" s="14"/>
      <c r="B466" s="240"/>
      <c r="C466" s="241"/>
      <c r="D466" s="231" t="s">
        <v>145</v>
      </c>
      <c r="E466" s="242" t="s">
        <v>1</v>
      </c>
      <c r="F466" s="243" t="s">
        <v>540</v>
      </c>
      <c r="G466" s="241"/>
      <c r="H466" s="244">
        <v>8</v>
      </c>
      <c r="I466" s="245"/>
      <c r="J466" s="241"/>
      <c r="K466" s="241"/>
      <c r="L466" s="246"/>
      <c r="M466" s="247"/>
      <c r="N466" s="248"/>
      <c r="O466" s="248"/>
      <c r="P466" s="248"/>
      <c r="Q466" s="248"/>
      <c r="R466" s="248"/>
      <c r="S466" s="248"/>
      <c r="T466" s="24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0" t="s">
        <v>145</v>
      </c>
      <c r="AU466" s="250" t="s">
        <v>143</v>
      </c>
      <c r="AV466" s="14" t="s">
        <v>143</v>
      </c>
      <c r="AW466" s="14" t="s">
        <v>30</v>
      </c>
      <c r="AX466" s="14" t="s">
        <v>73</v>
      </c>
      <c r="AY466" s="250" t="s">
        <v>134</v>
      </c>
    </row>
    <row r="467" s="15" customFormat="1">
      <c r="A467" s="15"/>
      <c r="B467" s="251"/>
      <c r="C467" s="252"/>
      <c r="D467" s="231" t="s">
        <v>145</v>
      </c>
      <c r="E467" s="253" t="s">
        <v>1</v>
      </c>
      <c r="F467" s="254" t="s">
        <v>168</v>
      </c>
      <c r="G467" s="252"/>
      <c r="H467" s="255">
        <v>8</v>
      </c>
      <c r="I467" s="256"/>
      <c r="J467" s="252"/>
      <c r="K467" s="252"/>
      <c r="L467" s="257"/>
      <c r="M467" s="258"/>
      <c r="N467" s="259"/>
      <c r="O467" s="259"/>
      <c r="P467" s="259"/>
      <c r="Q467" s="259"/>
      <c r="R467" s="259"/>
      <c r="S467" s="259"/>
      <c r="T467" s="260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61" t="s">
        <v>145</v>
      </c>
      <c r="AU467" s="261" t="s">
        <v>143</v>
      </c>
      <c r="AV467" s="15" t="s">
        <v>142</v>
      </c>
      <c r="AW467" s="15" t="s">
        <v>30</v>
      </c>
      <c r="AX467" s="15" t="s">
        <v>81</v>
      </c>
      <c r="AY467" s="261" t="s">
        <v>134</v>
      </c>
    </row>
    <row r="468" s="2" customFormat="1" ht="24.15" customHeight="1">
      <c r="A468" s="38"/>
      <c r="B468" s="39"/>
      <c r="C468" s="215" t="s">
        <v>541</v>
      </c>
      <c r="D468" s="215" t="s">
        <v>138</v>
      </c>
      <c r="E468" s="216" t="s">
        <v>542</v>
      </c>
      <c r="F468" s="217" t="s">
        <v>543</v>
      </c>
      <c r="G468" s="218" t="s">
        <v>141</v>
      </c>
      <c r="H468" s="219">
        <v>2</v>
      </c>
      <c r="I468" s="220"/>
      <c r="J468" s="221">
        <f>ROUND(I468*H468,2)</f>
        <v>0</v>
      </c>
      <c r="K468" s="222"/>
      <c r="L468" s="44"/>
      <c r="M468" s="223" t="s">
        <v>1</v>
      </c>
      <c r="N468" s="224" t="s">
        <v>39</v>
      </c>
      <c r="O468" s="91"/>
      <c r="P468" s="225">
        <f>O468*H468</f>
        <v>0</v>
      </c>
      <c r="Q468" s="225">
        <v>0</v>
      </c>
      <c r="R468" s="225">
        <f>Q468*H468</f>
        <v>0</v>
      </c>
      <c r="S468" s="225">
        <v>0</v>
      </c>
      <c r="T468" s="226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7" t="s">
        <v>195</v>
      </c>
      <c r="AT468" s="227" t="s">
        <v>138</v>
      </c>
      <c r="AU468" s="227" t="s">
        <v>143</v>
      </c>
      <c r="AY468" s="17" t="s">
        <v>134</v>
      </c>
      <c r="BE468" s="228">
        <f>IF(N468="základní",J468,0)</f>
        <v>0</v>
      </c>
      <c r="BF468" s="228">
        <f>IF(N468="snížená",J468,0)</f>
        <v>0</v>
      </c>
      <c r="BG468" s="228">
        <f>IF(N468="zákl. přenesená",J468,0)</f>
        <v>0</v>
      </c>
      <c r="BH468" s="228">
        <f>IF(N468="sníž. přenesená",J468,0)</f>
        <v>0</v>
      </c>
      <c r="BI468" s="228">
        <f>IF(N468="nulová",J468,0)</f>
        <v>0</v>
      </c>
      <c r="BJ468" s="17" t="s">
        <v>143</v>
      </c>
      <c r="BK468" s="228">
        <f>ROUND(I468*H468,2)</f>
        <v>0</v>
      </c>
      <c r="BL468" s="17" t="s">
        <v>195</v>
      </c>
      <c r="BM468" s="227" t="s">
        <v>544</v>
      </c>
    </row>
    <row r="469" s="14" customFormat="1">
      <c r="A469" s="14"/>
      <c r="B469" s="240"/>
      <c r="C469" s="241"/>
      <c r="D469" s="231" t="s">
        <v>145</v>
      </c>
      <c r="E469" s="242" t="s">
        <v>1</v>
      </c>
      <c r="F469" s="243" t="s">
        <v>143</v>
      </c>
      <c r="G469" s="241"/>
      <c r="H469" s="244">
        <v>2</v>
      </c>
      <c r="I469" s="245"/>
      <c r="J469" s="241"/>
      <c r="K469" s="241"/>
      <c r="L469" s="246"/>
      <c r="M469" s="247"/>
      <c r="N469" s="248"/>
      <c r="O469" s="248"/>
      <c r="P469" s="248"/>
      <c r="Q469" s="248"/>
      <c r="R469" s="248"/>
      <c r="S469" s="248"/>
      <c r="T469" s="24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0" t="s">
        <v>145</v>
      </c>
      <c r="AU469" s="250" t="s">
        <v>143</v>
      </c>
      <c r="AV469" s="14" t="s">
        <v>143</v>
      </c>
      <c r="AW469" s="14" t="s">
        <v>30</v>
      </c>
      <c r="AX469" s="14" t="s">
        <v>81</v>
      </c>
      <c r="AY469" s="250" t="s">
        <v>134</v>
      </c>
    </row>
    <row r="470" s="2" customFormat="1" ht="21.75" customHeight="1">
      <c r="A470" s="38"/>
      <c r="B470" s="39"/>
      <c r="C470" s="215" t="s">
        <v>545</v>
      </c>
      <c r="D470" s="215" t="s">
        <v>138</v>
      </c>
      <c r="E470" s="216" t="s">
        <v>546</v>
      </c>
      <c r="F470" s="217" t="s">
        <v>547</v>
      </c>
      <c r="G470" s="218" t="s">
        <v>141</v>
      </c>
      <c r="H470" s="219">
        <v>6</v>
      </c>
      <c r="I470" s="220"/>
      <c r="J470" s="221">
        <f>ROUND(I470*H470,2)</f>
        <v>0</v>
      </c>
      <c r="K470" s="222"/>
      <c r="L470" s="44"/>
      <c r="M470" s="223" t="s">
        <v>1</v>
      </c>
      <c r="N470" s="224" t="s">
        <v>39</v>
      </c>
      <c r="O470" s="91"/>
      <c r="P470" s="225">
        <f>O470*H470</f>
        <v>0</v>
      </c>
      <c r="Q470" s="225">
        <v>0.00017000000000000001</v>
      </c>
      <c r="R470" s="225">
        <f>Q470*H470</f>
        <v>0.0010200000000000001</v>
      </c>
      <c r="S470" s="225">
        <v>0</v>
      </c>
      <c r="T470" s="226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7" t="s">
        <v>195</v>
      </c>
      <c r="AT470" s="227" t="s">
        <v>138</v>
      </c>
      <c r="AU470" s="227" t="s">
        <v>143</v>
      </c>
      <c r="AY470" s="17" t="s">
        <v>134</v>
      </c>
      <c r="BE470" s="228">
        <f>IF(N470="základní",J470,0)</f>
        <v>0</v>
      </c>
      <c r="BF470" s="228">
        <f>IF(N470="snížená",J470,0)</f>
        <v>0</v>
      </c>
      <c r="BG470" s="228">
        <f>IF(N470="zákl. přenesená",J470,0)</f>
        <v>0</v>
      </c>
      <c r="BH470" s="228">
        <f>IF(N470="sníž. přenesená",J470,0)</f>
        <v>0</v>
      </c>
      <c r="BI470" s="228">
        <f>IF(N470="nulová",J470,0)</f>
        <v>0</v>
      </c>
      <c r="BJ470" s="17" t="s">
        <v>143</v>
      </c>
      <c r="BK470" s="228">
        <f>ROUND(I470*H470,2)</f>
        <v>0</v>
      </c>
      <c r="BL470" s="17" t="s">
        <v>195</v>
      </c>
      <c r="BM470" s="227" t="s">
        <v>548</v>
      </c>
    </row>
    <row r="471" s="13" customFormat="1">
      <c r="A471" s="13"/>
      <c r="B471" s="229"/>
      <c r="C471" s="230"/>
      <c r="D471" s="231" t="s">
        <v>145</v>
      </c>
      <c r="E471" s="232" t="s">
        <v>1</v>
      </c>
      <c r="F471" s="233" t="s">
        <v>549</v>
      </c>
      <c r="G471" s="230"/>
      <c r="H471" s="232" t="s">
        <v>1</v>
      </c>
      <c r="I471" s="234"/>
      <c r="J471" s="230"/>
      <c r="K471" s="230"/>
      <c r="L471" s="235"/>
      <c r="M471" s="236"/>
      <c r="N471" s="237"/>
      <c r="O471" s="237"/>
      <c r="P471" s="237"/>
      <c r="Q471" s="237"/>
      <c r="R471" s="237"/>
      <c r="S471" s="237"/>
      <c r="T471" s="23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9" t="s">
        <v>145</v>
      </c>
      <c r="AU471" s="239" t="s">
        <v>143</v>
      </c>
      <c r="AV471" s="13" t="s">
        <v>81</v>
      </c>
      <c r="AW471" s="13" t="s">
        <v>30</v>
      </c>
      <c r="AX471" s="13" t="s">
        <v>73</v>
      </c>
      <c r="AY471" s="239" t="s">
        <v>134</v>
      </c>
    </row>
    <row r="472" s="14" customFormat="1">
      <c r="A472" s="14"/>
      <c r="B472" s="240"/>
      <c r="C472" s="241"/>
      <c r="D472" s="231" t="s">
        <v>145</v>
      </c>
      <c r="E472" s="242" t="s">
        <v>1</v>
      </c>
      <c r="F472" s="243" t="s">
        <v>550</v>
      </c>
      <c r="G472" s="241"/>
      <c r="H472" s="244">
        <v>6</v>
      </c>
      <c r="I472" s="245"/>
      <c r="J472" s="241"/>
      <c r="K472" s="241"/>
      <c r="L472" s="246"/>
      <c r="M472" s="247"/>
      <c r="N472" s="248"/>
      <c r="O472" s="248"/>
      <c r="P472" s="248"/>
      <c r="Q472" s="248"/>
      <c r="R472" s="248"/>
      <c r="S472" s="248"/>
      <c r="T472" s="24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0" t="s">
        <v>145</v>
      </c>
      <c r="AU472" s="250" t="s">
        <v>143</v>
      </c>
      <c r="AV472" s="14" t="s">
        <v>143</v>
      </c>
      <c r="AW472" s="14" t="s">
        <v>30</v>
      </c>
      <c r="AX472" s="14" t="s">
        <v>81</v>
      </c>
      <c r="AY472" s="250" t="s">
        <v>134</v>
      </c>
    </row>
    <row r="473" s="2" customFormat="1" ht="21.75" customHeight="1">
      <c r="A473" s="38"/>
      <c r="B473" s="39"/>
      <c r="C473" s="215" t="s">
        <v>551</v>
      </c>
      <c r="D473" s="215" t="s">
        <v>138</v>
      </c>
      <c r="E473" s="216" t="s">
        <v>552</v>
      </c>
      <c r="F473" s="217" t="s">
        <v>553</v>
      </c>
      <c r="G473" s="218" t="s">
        <v>525</v>
      </c>
      <c r="H473" s="219">
        <v>1</v>
      </c>
      <c r="I473" s="220"/>
      <c r="J473" s="221">
        <f>ROUND(I473*H473,2)</f>
        <v>0</v>
      </c>
      <c r="K473" s="222"/>
      <c r="L473" s="44"/>
      <c r="M473" s="223" t="s">
        <v>1</v>
      </c>
      <c r="N473" s="224" t="s">
        <v>39</v>
      </c>
      <c r="O473" s="91"/>
      <c r="P473" s="225">
        <f>O473*H473</f>
        <v>0</v>
      </c>
      <c r="Q473" s="225">
        <v>0.00021000000000000001</v>
      </c>
      <c r="R473" s="225">
        <f>Q473*H473</f>
        <v>0.00021000000000000001</v>
      </c>
      <c r="S473" s="225">
        <v>0</v>
      </c>
      <c r="T473" s="22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7" t="s">
        <v>195</v>
      </c>
      <c r="AT473" s="227" t="s">
        <v>138</v>
      </c>
      <c r="AU473" s="227" t="s">
        <v>143</v>
      </c>
      <c r="AY473" s="17" t="s">
        <v>134</v>
      </c>
      <c r="BE473" s="228">
        <f>IF(N473="základní",J473,0)</f>
        <v>0</v>
      </c>
      <c r="BF473" s="228">
        <f>IF(N473="snížená",J473,0)</f>
        <v>0</v>
      </c>
      <c r="BG473" s="228">
        <f>IF(N473="zákl. přenesená",J473,0)</f>
        <v>0</v>
      </c>
      <c r="BH473" s="228">
        <f>IF(N473="sníž. přenesená",J473,0)</f>
        <v>0</v>
      </c>
      <c r="BI473" s="228">
        <f>IF(N473="nulová",J473,0)</f>
        <v>0</v>
      </c>
      <c r="BJ473" s="17" t="s">
        <v>143</v>
      </c>
      <c r="BK473" s="228">
        <f>ROUND(I473*H473,2)</f>
        <v>0</v>
      </c>
      <c r="BL473" s="17" t="s">
        <v>195</v>
      </c>
      <c r="BM473" s="227" t="s">
        <v>554</v>
      </c>
    </row>
    <row r="474" s="13" customFormat="1">
      <c r="A474" s="13"/>
      <c r="B474" s="229"/>
      <c r="C474" s="230"/>
      <c r="D474" s="231" t="s">
        <v>145</v>
      </c>
      <c r="E474" s="232" t="s">
        <v>1</v>
      </c>
      <c r="F474" s="233" t="s">
        <v>555</v>
      </c>
      <c r="G474" s="230"/>
      <c r="H474" s="232" t="s">
        <v>1</v>
      </c>
      <c r="I474" s="234"/>
      <c r="J474" s="230"/>
      <c r="K474" s="230"/>
      <c r="L474" s="235"/>
      <c r="M474" s="236"/>
      <c r="N474" s="237"/>
      <c r="O474" s="237"/>
      <c r="P474" s="237"/>
      <c r="Q474" s="237"/>
      <c r="R474" s="237"/>
      <c r="S474" s="237"/>
      <c r="T474" s="23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9" t="s">
        <v>145</v>
      </c>
      <c r="AU474" s="239" t="s">
        <v>143</v>
      </c>
      <c r="AV474" s="13" t="s">
        <v>81</v>
      </c>
      <c r="AW474" s="13" t="s">
        <v>30</v>
      </c>
      <c r="AX474" s="13" t="s">
        <v>73</v>
      </c>
      <c r="AY474" s="239" t="s">
        <v>134</v>
      </c>
    </row>
    <row r="475" s="14" customFormat="1">
      <c r="A475" s="14"/>
      <c r="B475" s="240"/>
      <c r="C475" s="241"/>
      <c r="D475" s="231" t="s">
        <v>145</v>
      </c>
      <c r="E475" s="242" t="s">
        <v>1</v>
      </c>
      <c r="F475" s="243" t="s">
        <v>81</v>
      </c>
      <c r="G475" s="241"/>
      <c r="H475" s="244">
        <v>1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0" t="s">
        <v>145</v>
      </c>
      <c r="AU475" s="250" t="s">
        <v>143</v>
      </c>
      <c r="AV475" s="14" t="s">
        <v>143</v>
      </c>
      <c r="AW475" s="14" t="s">
        <v>30</v>
      </c>
      <c r="AX475" s="14" t="s">
        <v>81</v>
      </c>
      <c r="AY475" s="250" t="s">
        <v>134</v>
      </c>
    </row>
    <row r="476" s="2" customFormat="1" ht="24.15" customHeight="1">
      <c r="A476" s="38"/>
      <c r="B476" s="39"/>
      <c r="C476" s="215" t="s">
        <v>556</v>
      </c>
      <c r="D476" s="215" t="s">
        <v>138</v>
      </c>
      <c r="E476" s="216" t="s">
        <v>557</v>
      </c>
      <c r="F476" s="217" t="s">
        <v>558</v>
      </c>
      <c r="G476" s="218" t="s">
        <v>141</v>
      </c>
      <c r="H476" s="219">
        <v>1</v>
      </c>
      <c r="I476" s="220"/>
      <c r="J476" s="221">
        <f>ROUND(I476*H476,2)</f>
        <v>0</v>
      </c>
      <c r="K476" s="222"/>
      <c r="L476" s="44"/>
      <c r="M476" s="223" t="s">
        <v>1</v>
      </c>
      <c r="N476" s="224" t="s">
        <v>39</v>
      </c>
      <c r="O476" s="91"/>
      <c r="P476" s="225">
        <f>O476*H476</f>
        <v>0</v>
      </c>
      <c r="Q476" s="225">
        <v>0</v>
      </c>
      <c r="R476" s="225">
        <f>Q476*H476</f>
        <v>0</v>
      </c>
      <c r="S476" s="225">
        <v>0.00511</v>
      </c>
      <c r="T476" s="226">
        <f>S476*H476</f>
        <v>0.00511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7" t="s">
        <v>195</v>
      </c>
      <c r="AT476" s="227" t="s">
        <v>138</v>
      </c>
      <c r="AU476" s="227" t="s">
        <v>143</v>
      </c>
      <c r="AY476" s="17" t="s">
        <v>134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17" t="s">
        <v>143</v>
      </c>
      <c r="BK476" s="228">
        <f>ROUND(I476*H476,2)</f>
        <v>0</v>
      </c>
      <c r="BL476" s="17" t="s">
        <v>195</v>
      </c>
      <c r="BM476" s="227" t="s">
        <v>559</v>
      </c>
    </row>
    <row r="477" s="13" customFormat="1">
      <c r="A477" s="13"/>
      <c r="B477" s="229"/>
      <c r="C477" s="230"/>
      <c r="D477" s="231" t="s">
        <v>145</v>
      </c>
      <c r="E477" s="232" t="s">
        <v>1</v>
      </c>
      <c r="F477" s="233" t="s">
        <v>560</v>
      </c>
      <c r="G477" s="230"/>
      <c r="H477" s="232" t="s">
        <v>1</v>
      </c>
      <c r="I477" s="234"/>
      <c r="J477" s="230"/>
      <c r="K477" s="230"/>
      <c r="L477" s="235"/>
      <c r="M477" s="236"/>
      <c r="N477" s="237"/>
      <c r="O477" s="237"/>
      <c r="P477" s="237"/>
      <c r="Q477" s="237"/>
      <c r="R477" s="237"/>
      <c r="S477" s="237"/>
      <c r="T477" s="23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9" t="s">
        <v>145</v>
      </c>
      <c r="AU477" s="239" t="s">
        <v>143</v>
      </c>
      <c r="AV477" s="13" t="s">
        <v>81</v>
      </c>
      <c r="AW477" s="13" t="s">
        <v>30</v>
      </c>
      <c r="AX477" s="13" t="s">
        <v>73</v>
      </c>
      <c r="AY477" s="239" t="s">
        <v>134</v>
      </c>
    </row>
    <row r="478" s="14" customFormat="1">
      <c r="A478" s="14"/>
      <c r="B478" s="240"/>
      <c r="C478" s="241"/>
      <c r="D478" s="231" t="s">
        <v>145</v>
      </c>
      <c r="E478" s="242" t="s">
        <v>1</v>
      </c>
      <c r="F478" s="243" t="s">
        <v>81</v>
      </c>
      <c r="G478" s="241"/>
      <c r="H478" s="244">
        <v>1</v>
      </c>
      <c r="I478" s="245"/>
      <c r="J478" s="241"/>
      <c r="K478" s="241"/>
      <c r="L478" s="246"/>
      <c r="M478" s="247"/>
      <c r="N478" s="248"/>
      <c r="O478" s="248"/>
      <c r="P478" s="248"/>
      <c r="Q478" s="248"/>
      <c r="R478" s="248"/>
      <c r="S478" s="248"/>
      <c r="T478" s="249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0" t="s">
        <v>145</v>
      </c>
      <c r="AU478" s="250" t="s">
        <v>143</v>
      </c>
      <c r="AV478" s="14" t="s">
        <v>143</v>
      </c>
      <c r="AW478" s="14" t="s">
        <v>30</v>
      </c>
      <c r="AX478" s="14" t="s">
        <v>81</v>
      </c>
      <c r="AY478" s="250" t="s">
        <v>134</v>
      </c>
    </row>
    <row r="479" s="2" customFormat="1" ht="24.15" customHeight="1">
      <c r="A479" s="38"/>
      <c r="B479" s="39"/>
      <c r="C479" s="215" t="s">
        <v>561</v>
      </c>
      <c r="D479" s="215" t="s">
        <v>138</v>
      </c>
      <c r="E479" s="216" t="s">
        <v>562</v>
      </c>
      <c r="F479" s="217" t="s">
        <v>563</v>
      </c>
      <c r="G479" s="218" t="s">
        <v>141</v>
      </c>
      <c r="H479" s="219">
        <v>4</v>
      </c>
      <c r="I479" s="220"/>
      <c r="J479" s="221">
        <f>ROUND(I479*H479,2)</f>
        <v>0</v>
      </c>
      <c r="K479" s="222"/>
      <c r="L479" s="44"/>
      <c r="M479" s="223" t="s">
        <v>1</v>
      </c>
      <c r="N479" s="224" t="s">
        <v>39</v>
      </c>
      <c r="O479" s="91"/>
      <c r="P479" s="225">
        <f>O479*H479</f>
        <v>0</v>
      </c>
      <c r="Q479" s="225">
        <v>0.00027999999999999998</v>
      </c>
      <c r="R479" s="225">
        <f>Q479*H479</f>
        <v>0.0011199999999999999</v>
      </c>
      <c r="S479" s="225">
        <v>0</v>
      </c>
      <c r="T479" s="226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7" t="s">
        <v>195</v>
      </c>
      <c r="AT479" s="227" t="s">
        <v>138</v>
      </c>
      <c r="AU479" s="227" t="s">
        <v>143</v>
      </c>
      <c r="AY479" s="17" t="s">
        <v>134</v>
      </c>
      <c r="BE479" s="228">
        <f>IF(N479="základní",J479,0)</f>
        <v>0</v>
      </c>
      <c r="BF479" s="228">
        <f>IF(N479="snížená",J479,0)</f>
        <v>0</v>
      </c>
      <c r="BG479" s="228">
        <f>IF(N479="zákl. přenesená",J479,0)</f>
        <v>0</v>
      </c>
      <c r="BH479" s="228">
        <f>IF(N479="sníž. přenesená",J479,0)</f>
        <v>0</v>
      </c>
      <c r="BI479" s="228">
        <f>IF(N479="nulová",J479,0)</f>
        <v>0</v>
      </c>
      <c r="BJ479" s="17" t="s">
        <v>143</v>
      </c>
      <c r="BK479" s="228">
        <f>ROUND(I479*H479,2)</f>
        <v>0</v>
      </c>
      <c r="BL479" s="17" t="s">
        <v>195</v>
      </c>
      <c r="BM479" s="227" t="s">
        <v>564</v>
      </c>
    </row>
    <row r="480" s="13" customFormat="1">
      <c r="A480" s="13"/>
      <c r="B480" s="229"/>
      <c r="C480" s="230"/>
      <c r="D480" s="231" t="s">
        <v>145</v>
      </c>
      <c r="E480" s="232" t="s">
        <v>1</v>
      </c>
      <c r="F480" s="233" t="s">
        <v>565</v>
      </c>
      <c r="G480" s="230"/>
      <c r="H480" s="232" t="s">
        <v>1</v>
      </c>
      <c r="I480" s="234"/>
      <c r="J480" s="230"/>
      <c r="K480" s="230"/>
      <c r="L480" s="235"/>
      <c r="M480" s="236"/>
      <c r="N480" s="237"/>
      <c r="O480" s="237"/>
      <c r="P480" s="237"/>
      <c r="Q480" s="237"/>
      <c r="R480" s="237"/>
      <c r="S480" s="237"/>
      <c r="T480" s="23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9" t="s">
        <v>145</v>
      </c>
      <c r="AU480" s="239" t="s">
        <v>143</v>
      </c>
      <c r="AV480" s="13" t="s">
        <v>81</v>
      </c>
      <c r="AW480" s="13" t="s">
        <v>30</v>
      </c>
      <c r="AX480" s="13" t="s">
        <v>73</v>
      </c>
      <c r="AY480" s="239" t="s">
        <v>134</v>
      </c>
    </row>
    <row r="481" s="14" customFormat="1">
      <c r="A481" s="14"/>
      <c r="B481" s="240"/>
      <c r="C481" s="241"/>
      <c r="D481" s="231" t="s">
        <v>145</v>
      </c>
      <c r="E481" s="242" t="s">
        <v>1</v>
      </c>
      <c r="F481" s="243" t="s">
        <v>566</v>
      </c>
      <c r="G481" s="241"/>
      <c r="H481" s="244">
        <v>4</v>
      </c>
      <c r="I481" s="245"/>
      <c r="J481" s="241"/>
      <c r="K481" s="241"/>
      <c r="L481" s="246"/>
      <c r="M481" s="247"/>
      <c r="N481" s="248"/>
      <c r="O481" s="248"/>
      <c r="P481" s="248"/>
      <c r="Q481" s="248"/>
      <c r="R481" s="248"/>
      <c r="S481" s="248"/>
      <c r="T481" s="249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0" t="s">
        <v>145</v>
      </c>
      <c r="AU481" s="250" t="s">
        <v>143</v>
      </c>
      <c r="AV481" s="14" t="s">
        <v>143</v>
      </c>
      <c r="AW481" s="14" t="s">
        <v>30</v>
      </c>
      <c r="AX481" s="14" t="s">
        <v>81</v>
      </c>
      <c r="AY481" s="250" t="s">
        <v>134</v>
      </c>
    </row>
    <row r="482" s="2" customFormat="1" ht="21.75" customHeight="1">
      <c r="A482" s="38"/>
      <c r="B482" s="39"/>
      <c r="C482" s="215" t="s">
        <v>567</v>
      </c>
      <c r="D482" s="215" t="s">
        <v>138</v>
      </c>
      <c r="E482" s="216" t="s">
        <v>568</v>
      </c>
      <c r="F482" s="217" t="s">
        <v>569</v>
      </c>
      <c r="G482" s="218" t="s">
        <v>141</v>
      </c>
      <c r="H482" s="219">
        <v>2</v>
      </c>
      <c r="I482" s="220"/>
      <c r="J482" s="221">
        <f>ROUND(I482*H482,2)</f>
        <v>0</v>
      </c>
      <c r="K482" s="222"/>
      <c r="L482" s="44"/>
      <c r="M482" s="223" t="s">
        <v>1</v>
      </c>
      <c r="N482" s="224" t="s">
        <v>39</v>
      </c>
      <c r="O482" s="91"/>
      <c r="P482" s="225">
        <f>O482*H482</f>
        <v>0</v>
      </c>
      <c r="Q482" s="225">
        <v>2.0000000000000002E-05</v>
      </c>
      <c r="R482" s="225">
        <f>Q482*H482</f>
        <v>4.0000000000000003E-05</v>
      </c>
      <c r="S482" s="225">
        <v>0</v>
      </c>
      <c r="T482" s="226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7" t="s">
        <v>195</v>
      </c>
      <c r="AT482" s="227" t="s">
        <v>138</v>
      </c>
      <c r="AU482" s="227" t="s">
        <v>143</v>
      </c>
      <c r="AY482" s="17" t="s">
        <v>134</v>
      </c>
      <c r="BE482" s="228">
        <f>IF(N482="základní",J482,0)</f>
        <v>0</v>
      </c>
      <c r="BF482" s="228">
        <f>IF(N482="snížená",J482,0)</f>
        <v>0</v>
      </c>
      <c r="BG482" s="228">
        <f>IF(N482="zákl. přenesená",J482,0)</f>
        <v>0</v>
      </c>
      <c r="BH482" s="228">
        <f>IF(N482="sníž. přenesená",J482,0)</f>
        <v>0</v>
      </c>
      <c r="BI482" s="228">
        <f>IF(N482="nulová",J482,0)</f>
        <v>0</v>
      </c>
      <c r="BJ482" s="17" t="s">
        <v>143</v>
      </c>
      <c r="BK482" s="228">
        <f>ROUND(I482*H482,2)</f>
        <v>0</v>
      </c>
      <c r="BL482" s="17" t="s">
        <v>195</v>
      </c>
      <c r="BM482" s="227" t="s">
        <v>570</v>
      </c>
    </row>
    <row r="483" s="13" customFormat="1">
      <c r="A483" s="13"/>
      <c r="B483" s="229"/>
      <c r="C483" s="230"/>
      <c r="D483" s="231" t="s">
        <v>145</v>
      </c>
      <c r="E483" s="232" t="s">
        <v>1</v>
      </c>
      <c r="F483" s="233" t="s">
        <v>571</v>
      </c>
      <c r="G483" s="230"/>
      <c r="H483" s="232" t="s">
        <v>1</v>
      </c>
      <c r="I483" s="234"/>
      <c r="J483" s="230"/>
      <c r="K483" s="230"/>
      <c r="L483" s="235"/>
      <c r="M483" s="236"/>
      <c r="N483" s="237"/>
      <c r="O483" s="237"/>
      <c r="P483" s="237"/>
      <c r="Q483" s="237"/>
      <c r="R483" s="237"/>
      <c r="S483" s="237"/>
      <c r="T483" s="23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9" t="s">
        <v>145</v>
      </c>
      <c r="AU483" s="239" t="s">
        <v>143</v>
      </c>
      <c r="AV483" s="13" t="s">
        <v>81</v>
      </c>
      <c r="AW483" s="13" t="s">
        <v>30</v>
      </c>
      <c r="AX483" s="13" t="s">
        <v>73</v>
      </c>
      <c r="AY483" s="239" t="s">
        <v>134</v>
      </c>
    </row>
    <row r="484" s="14" customFormat="1">
      <c r="A484" s="14"/>
      <c r="B484" s="240"/>
      <c r="C484" s="241"/>
      <c r="D484" s="231" t="s">
        <v>145</v>
      </c>
      <c r="E484" s="242" t="s">
        <v>1</v>
      </c>
      <c r="F484" s="243" t="s">
        <v>143</v>
      </c>
      <c r="G484" s="241"/>
      <c r="H484" s="244">
        <v>2</v>
      </c>
      <c r="I484" s="245"/>
      <c r="J484" s="241"/>
      <c r="K484" s="241"/>
      <c r="L484" s="246"/>
      <c r="M484" s="247"/>
      <c r="N484" s="248"/>
      <c r="O484" s="248"/>
      <c r="P484" s="248"/>
      <c r="Q484" s="248"/>
      <c r="R484" s="248"/>
      <c r="S484" s="248"/>
      <c r="T484" s="24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0" t="s">
        <v>145</v>
      </c>
      <c r="AU484" s="250" t="s">
        <v>143</v>
      </c>
      <c r="AV484" s="14" t="s">
        <v>143</v>
      </c>
      <c r="AW484" s="14" t="s">
        <v>30</v>
      </c>
      <c r="AX484" s="14" t="s">
        <v>81</v>
      </c>
      <c r="AY484" s="250" t="s">
        <v>134</v>
      </c>
    </row>
    <row r="485" s="2" customFormat="1" ht="24.15" customHeight="1">
      <c r="A485" s="38"/>
      <c r="B485" s="39"/>
      <c r="C485" s="262" t="s">
        <v>572</v>
      </c>
      <c r="D485" s="262" t="s">
        <v>248</v>
      </c>
      <c r="E485" s="263" t="s">
        <v>573</v>
      </c>
      <c r="F485" s="264" t="s">
        <v>574</v>
      </c>
      <c r="G485" s="265" t="s">
        <v>141</v>
      </c>
      <c r="H485" s="266">
        <v>2</v>
      </c>
      <c r="I485" s="267"/>
      <c r="J485" s="268">
        <f>ROUND(I485*H485,2)</f>
        <v>0</v>
      </c>
      <c r="K485" s="269"/>
      <c r="L485" s="270"/>
      <c r="M485" s="271" t="s">
        <v>1</v>
      </c>
      <c r="N485" s="272" t="s">
        <v>39</v>
      </c>
      <c r="O485" s="91"/>
      <c r="P485" s="225">
        <f>O485*H485</f>
        <v>0</v>
      </c>
      <c r="Q485" s="225">
        <v>0.00010000000000000001</v>
      </c>
      <c r="R485" s="225">
        <f>Q485*H485</f>
        <v>0.00020000000000000001</v>
      </c>
      <c r="S485" s="225">
        <v>0</v>
      </c>
      <c r="T485" s="226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7" t="s">
        <v>386</v>
      </c>
      <c r="AT485" s="227" t="s">
        <v>248</v>
      </c>
      <c r="AU485" s="227" t="s">
        <v>143</v>
      </c>
      <c r="AY485" s="17" t="s">
        <v>134</v>
      </c>
      <c r="BE485" s="228">
        <f>IF(N485="základní",J485,0)</f>
        <v>0</v>
      </c>
      <c r="BF485" s="228">
        <f>IF(N485="snížená",J485,0)</f>
        <v>0</v>
      </c>
      <c r="BG485" s="228">
        <f>IF(N485="zákl. přenesená",J485,0)</f>
        <v>0</v>
      </c>
      <c r="BH485" s="228">
        <f>IF(N485="sníž. přenesená",J485,0)</f>
        <v>0</v>
      </c>
      <c r="BI485" s="228">
        <f>IF(N485="nulová",J485,0)</f>
        <v>0</v>
      </c>
      <c r="BJ485" s="17" t="s">
        <v>143</v>
      </c>
      <c r="BK485" s="228">
        <f>ROUND(I485*H485,2)</f>
        <v>0</v>
      </c>
      <c r="BL485" s="17" t="s">
        <v>195</v>
      </c>
      <c r="BM485" s="227" t="s">
        <v>575</v>
      </c>
    </row>
    <row r="486" s="2" customFormat="1" ht="21.75" customHeight="1">
      <c r="A486" s="38"/>
      <c r="B486" s="39"/>
      <c r="C486" s="215" t="s">
        <v>316</v>
      </c>
      <c r="D486" s="215" t="s">
        <v>138</v>
      </c>
      <c r="E486" s="216" t="s">
        <v>576</v>
      </c>
      <c r="F486" s="217" t="s">
        <v>577</v>
      </c>
      <c r="G486" s="218" t="s">
        <v>301</v>
      </c>
      <c r="H486" s="219">
        <v>30</v>
      </c>
      <c r="I486" s="220"/>
      <c r="J486" s="221">
        <f>ROUND(I486*H486,2)</f>
        <v>0</v>
      </c>
      <c r="K486" s="222"/>
      <c r="L486" s="44"/>
      <c r="M486" s="223" t="s">
        <v>1</v>
      </c>
      <c r="N486" s="224" t="s">
        <v>39</v>
      </c>
      <c r="O486" s="91"/>
      <c r="P486" s="225">
        <f>O486*H486</f>
        <v>0</v>
      </c>
      <c r="Q486" s="225">
        <v>1.0000000000000001E-05</v>
      </c>
      <c r="R486" s="225">
        <f>Q486*H486</f>
        <v>0.00030000000000000003</v>
      </c>
      <c r="S486" s="225">
        <v>0</v>
      </c>
      <c r="T486" s="226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7" t="s">
        <v>195</v>
      </c>
      <c r="AT486" s="227" t="s">
        <v>138</v>
      </c>
      <c r="AU486" s="227" t="s">
        <v>143</v>
      </c>
      <c r="AY486" s="17" t="s">
        <v>134</v>
      </c>
      <c r="BE486" s="228">
        <f>IF(N486="základní",J486,0)</f>
        <v>0</v>
      </c>
      <c r="BF486" s="228">
        <f>IF(N486="snížená",J486,0)</f>
        <v>0</v>
      </c>
      <c r="BG486" s="228">
        <f>IF(N486="zákl. přenesená",J486,0)</f>
        <v>0</v>
      </c>
      <c r="BH486" s="228">
        <f>IF(N486="sníž. přenesená",J486,0)</f>
        <v>0</v>
      </c>
      <c r="BI486" s="228">
        <f>IF(N486="nulová",J486,0)</f>
        <v>0</v>
      </c>
      <c r="BJ486" s="17" t="s">
        <v>143</v>
      </c>
      <c r="BK486" s="228">
        <f>ROUND(I486*H486,2)</f>
        <v>0</v>
      </c>
      <c r="BL486" s="17" t="s">
        <v>195</v>
      </c>
      <c r="BM486" s="227" t="s">
        <v>578</v>
      </c>
    </row>
    <row r="487" s="14" customFormat="1">
      <c r="A487" s="14"/>
      <c r="B487" s="240"/>
      <c r="C487" s="241"/>
      <c r="D487" s="231" t="s">
        <v>145</v>
      </c>
      <c r="E487" s="242" t="s">
        <v>1</v>
      </c>
      <c r="F487" s="243" t="s">
        <v>214</v>
      </c>
      <c r="G487" s="241"/>
      <c r="H487" s="244">
        <v>30</v>
      </c>
      <c r="I487" s="245"/>
      <c r="J487" s="241"/>
      <c r="K487" s="241"/>
      <c r="L487" s="246"/>
      <c r="M487" s="247"/>
      <c r="N487" s="248"/>
      <c r="O487" s="248"/>
      <c r="P487" s="248"/>
      <c r="Q487" s="248"/>
      <c r="R487" s="248"/>
      <c r="S487" s="248"/>
      <c r="T487" s="24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0" t="s">
        <v>145</v>
      </c>
      <c r="AU487" s="250" t="s">
        <v>143</v>
      </c>
      <c r="AV487" s="14" t="s">
        <v>143</v>
      </c>
      <c r="AW487" s="14" t="s">
        <v>30</v>
      </c>
      <c r="AX487" s="14" t="s">
        <v>81</v>
      </c>
      <c r="AY487" s="250" t="s">
        <v>134</v>
      </c>
    </row>
    <row r="488" s="2" customFormat="1" ht="24.15" customHeight="1">
      <c r="A488" s="38"/>
      <c r="B488" s="39"/>
      <c r="C488" s="215" t="s">
        <v>579</v>
      </c>
      <c r="D488" s="215" t="s">
        <v>138</v>
      </c>
      <c r="E488" s="216" t="s">
        <v>580</v>
      </c>
      <c r="F488" s="217" t="s">
        <v>581</v>
      </c>
      <c r="G488" s="218" t="s">
        <v>301</v>
      </c>
      <c r="H488" s="219">
        <v>30</v>
      </c>
      <c r="I488" s="220"/>
      <c r="J488" s="221">
        <f>ROUND(I488*H488,2)</f>
        <v>0</v>
      </c>
      <c r="K488" s="222"/>
      <c r="L488" s="44"/>
      <c r="M488" s="223" t="s">
        <v>1</v>
      </c>
      <c r="N488" s="224" t="s">
        <v>39</v>
      </c>
      <c r="O488" s="91"/>
      <c r="P488" s="225">
        <f>O488*H488</f>
        <v>0</v>
      </c>
      <c r="Q488" s="225">
        <v>2.0000000000000002E-05</v>
      </c>
      <c r="R488" s="225">
        <f>Q488*H488</f>
        <v>0.00060000000000000006</v>
      </c>
      <c r="S488" s="225">
        <v>0</v>
      </c>
      <c r="T488" s="226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7" t="s">
        <v>195</v>
      </c>
      <c r="AT488" s="227" t="s">
        <v>138</v>
      </c>
      <c r="AU488" s="227" t="s">
        <v>143</v>
      </c>
      <c r="AY488" s="17" t="s">
        <v>134</v>
      </c>
      <c r="BE488" s="228">
        <f>IF(N488="základní",J488,0)</f>
        <v>0</v>
      </c>
      <c r="BF488" s="228">
        <f>IF(N488="snížená",J488,0)</f>
        <v>0</v>
      </c>
      <c r="BG488" s="228">
        <f>IF(N488="zákl. přenesená",J488,0)</f>
        <v>0</v>
      </c>
      <c r="BH488" s="228">
        <f>IF(N488="sníž. přenesená",J488,0)</f>
        <v>0</v>
      </c>
      <c r="BI488" s="228">
        <f>IF(N488="nulová",J488,0)</f>
        <v>0</v>
      </c>
      <c r="BJ488" s="17" t="s">
        <v>143</v>
      </c>
      <c r="BK488" s="228">
        <f>ROUND(I488*H488,2)</f>
        <v>0</v>
      </c>
      <c r="BL488" s="17" t="s">
        <v>195</v>
      </c>
      <c r="BM488" s="227" t="s">
        <v>582</v>
      </c>
    </row>
    <row r="489" s="14" customFormat="1">
      <c r="A489" s="14"/>
      <c r="B489" s="240"/>
      <c r="C489" s="241"/>
      <c r="D489" s="231" t="s">
        <v>145</v>
      </c>
      <c r="E489" s="242" t="s">
        <v>1</v>
      </c>
      <c r="F489" s="243" t="s">
        <v>214</v>
      </c>
      <c r="G489" s="241"/>
      <c r="H489" s="244">
        <v>30</v>
      </c>
      <c r="I489" s="245"/>
      <c r="J489" s="241"/>
      <c r="K489" s="241"/>
      <c r="L489" s="246"/>
      <c r="M489" s="247"/>
      <c r="N489" s="248"/>
      <c r="O489" s="248"/>
      <c r="P489" s="248"/>
      <c r="Q489" s="248"/>
      <c r="R489" s="248"/>
      <c r="S489" s="248"/>
      <c r="T489" s="24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0" t="s">
        <v>145</v>
      </c>
      <c r="AU489" s="250" t="s">
        <v>143</v>
      </c>
      <c r="AV489" s="14" t="s">
        <v>143</v>
      </c>
      <c r="AW489" s="14" t="s">
        <v>30</v>
      </c>
      <c r="AX489" s="14" t="s">
        <v>81</v>
      </c>
      <c r="AY489" s="250" t="s">
        <v>134</v>
      </c>
    </row>
    <row r="490" s="2" customFormat="1" ht="24.15" customHeight="1">
      <c r="A490" s="38"/>
      <c r="B490" s="39"/>
      <c r="C490" s="215" t="s">
        <v>583</v>
      </c>
      <c r="D490" s="215" t="s">
        <v>138</v>
      </c>
      <c r="E490" s="216" t="s">
        <v>584</v>
      </c>
      <c r="F490" s="217" t="s">
        <v>585</v>
      </c>
      <c r="G490" s="218" t="s">
        <v>341</v>
      </c>
      <c r="H490" s="219">
        <v>0.039</v>
      </c>
      <c r="I490" s="220"/>
      <c r="J490" s="221">
        <f>ROUND(I490*H490,2)</f>
        <v>0</v>
      </c>
      <c r="K490" s="222"/>
      <c r="L490" s="44"/>
      <c r="M490" s="223" t="s">
        <v>1</v>
      </c>
      <c r="N490" s="224" t="s">
        <v>39</v>
      </c>
      <c r="O490" s="91"/>
      <c r="P490" s="225">
        <f>O490*H490</f>
        <v>0</v>
      </c>
      <c r="Q490" s="225">
        <v>0</v>
      </c>
      <c r="R490" s="225">
        <f>Q490*H490</f>
        <v>0</v>
      </c>
      <c r="S490" s="225">
        <v>0</v>
      </c>
      <c r="T490" s="226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7" t="s">
        <v>195</v>
      </c>
      <c r="AT490" s="227" t="s">
        <v>138</v>
      </c>
      <c r="AU490" s="227" t="s">
        <v>143</v>
      </c>
      <c r="AY490" s="17" t="s">
        <v>134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17" t="s">
        <v>143</v>
      </c>
      <c r="BK490" s="228">
        <f>ROUND(I490*H490,2)</f>
        <v>0</v>
      </c>
      <c r="BL490" s="17" t="s">
        <v>195</v>
      </c>
      <c r="BM490" s="227" t="s">
        <v>586</v>
      </c>
    </row>
    <row r="491" s="2" customFormat="1" ht="24.15" customHeight="1">
      <c r="A491" s="38"/>
      <c r="B491" s="39"/>
      <c r="C491" s="215" t="s">
        <v>587</v>
      </c>
      <c r="D491" s="215" t="s">
        <v>138</v>
      </c>
      <c r="E491" s="216" t="s">
        <v>588</v>
      </c>
      <c r="F491" s="217" t="s">
        <v>589</v>
      </c>
      <c r="G491" s="218" t="s">
        <v>341</v>
      </c>
      <c r="H491" s="219">
        <v>0.039</v>
      </c>
      <c r="I491" s="220"/>
      <c r="J491" s="221">
        <f>ROUND(I491*H491,2)</f>
        <v>0</v>
      </c>
      <c r="K491" s="222"/>
      <c r="L491" s="44"/>
      <c r="M491" s="223" t="s">
        <v>1</v>
      </c>
      <c r="N491" s="224" t="s">
        <v>39</v>
      </c>
      <c r="O491" s="91"/>
      <c r="P491" s="225">
        <f>O491*H491</f>
        <v>0</v>
      </c>
      <c r="Q491" s="225">
        <v>0</v>
      </c>
      <c r="R491" s="225">
        <f>Q491*H491</f>
        <v>0</v>
      </c>
      <c r="S491" s="225">
        <v>0</v>
      </c>
      <c r="T491" s="226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7" t="s">
        <v>195</v>
      </c>
      <c r="AT491" s="227" t="s">
        <v>138</v>
      </c>
      <c r="AU491" s="227" t="s">
        <v>143</v>
      </c>
      <c r="AY491" s="17" t="s">
        <v>134</v>
      </c>
      <c r="BE491" s="228">
        <f>IF(N491="základní",J491,0)</f>
        <v>0</v>
      </c>
      <c r="BF491" s="228">
        <f>IF(N491="snížená",J491,0)</f>
        <v>0</v>
      </c>
      <c r="BG491" s="228">
        <f>IF(N491="zákl. přenesená",J491,0)</f>
        <v>0</v>
      </c>
      <c r="BH491" s="228">
        <f>IF(N491="sníž. přenesená",J491,0)</f>
        <v>0</v>
      </c>
      <c r="BI491" s="228">
        <f>IF(N491="nulová",J491,0)</f>
        <v>0</v>
      </c>
      <c r="BJ491" s="17" t="s">
        <v>143</v>
      </c>
      <c r="BK491" s="228">
        <f>ROUND(I491*H491,2)</f>
        <v>0</v>
      </c>
      <c r="BL491" s="17" t="s">
        <v>195</v>
      </c>
      <c r="BM491" s="227" t="s">
        <v>590</v>
      </c>
    </row>
    <row r="492" s="2" customFormat="1" ht="24.15" customHeight="1">
      <c r="A492" s="38"/>
      <c r="B492" s="39"/>
      <c r="C492" s="215" t="s">
        <v>591</v>
      </c>
      <c r="D492" s="215" t="s">
        <v>138</v>
      </c>
      <c r="E492" s="216" t="s">
        <v>592</v>
      </c>
      <c r="F492" s="217" t="s">
        <v>593</v>
      </c>
      <c r="G492" s="218" t="s">
        <v>341</v>
      </c>
      <c r="H492" s="219">
        <v>0.039</v>
      </c>
      <c r="I492" s="220"/>
      <c r="J492" s="221">
        <f>ROUND(I492*H492,2)</f>
        <v>0</v>
      </c>
      <c r="K492" s="222"/>
      <c r="L492" s="44"/>
      <c r="M492" s="223" t="s">
        <v>1</v>
      </c>
      <c r="N492" s="224" t="s">
        <v>39</v>
      </c>
      <c r="O492" s="91"/>
      <c r="P492" s="225">
        <f>O492*H492</f>
        <v>0</v>
      </c>
      <c r="Q492" s="225">
        <v>0</v>
      </c>
      <c r="R492" s="225">
        <f>Q492*H492</f>
        <v>0</v>
      </c>
      <c r="S492" s="225">
        <v>0</v>
      </c>
      <c r="T492" s="226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7" t="s">
        <v>195</v>
      </c>
      <c r="AT492" s="227" t="s">
        <v>138</v>
      </c>
      <c r="AU492" s="227" t="s">
        <v>143</v>
      </c>
      <c r="AY492" s="17" t="s">
        <v>134</v>
      </c>
      <c r="BE492" s="228">
        <f>IF(N492="základní",J492,0)</f>
        <v>0</v>
      </c>
      <c r="BF492" s="228">
        <f>IF(N492="snížená",J492,0)</f>
        <v>0</v>
      </c>
      <c r="BG492" s="228">
        <f>IF(N492="zákl. přenesená",J492,0)</f>
        <v>0</v>
      </c>
      <c r="BH492" s="228">
        <f>IF(N492="sníž. přenesená",J492,0)</f>
        <v>0</v>
      </c>
      <c r="BI492" s="228">
        <f>IF(N492="nulová",J492,0)</f>
        <v>0</v>
      </c>
      <c r="BJ492" s="17" t="s">
        <v>143</v>
      </c>
      <c r="BK492" s="228">
        <f>ROUND(I492*H492,2)</f>
        <v>0</v>
      </c>
      <c r="BL492" s="17" t="s">
        <v>195</v>
      </c>
      <c r="BM492" s="227" t="s">
        <v>594</v>
      </c>
    </row>
    <row r="493" s="12" customFormat="1" ht="22.8" customHeight="1">
      <c r="A493" s="12"/>
      <c r="B493" s="199"/>
      <c r="C493" s="200"/>
      <c r="D493" s="201" t="s">
        <v>72</v>
      </c>
      <c r="E493" s="213" t="s">
        <v>595</v>
      </c>
      <c r="F493" s="213" t="s">
        <v>596</v>
      </c>
      <c r="G493" s="200"/>
      <c r="H493" s="200"/>
      <c r="I493" s="203"/>
      <c r="J493" s="214">
        <f>BK493</f>
        <v>0</v>
      </c>
      <c r="K493" s="200"/>
      <c r="L493" s="205"/>
      <c r="M493" s="206"/>
      <c r="N493" s="207"/>
      <c r="O493" s="207"/>
      <c r="P493" s="208">
        <f>SUM(P494:P553)</f>
        <v>0</v>
      </c>
      <c r="Q493" s="207"/>
      <c r="R493" s="208">
        <f>SUM(R494:R553)</f>
        <v>0.086699999999999985</v>
      </c>
      <c r="S493" s="207"/>
      <c r="T493" s="209">
        <f>SUM(T494:T553)</f>
        <v>0.17237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10" t="s">
        <v>143</v>
      </c>
      <c r="AT493" s="211" t="s">
        <v>72</v>
      </c>
      <c r="AU493" s="211" t="s">
        <v>81</v>
      </c>
      <c r="AY493" s="210" t="s">
        <v>134</v>
      </c>
      <c r="BK493" s="212">
        <f>SUM(BK494:BK553)</f>
        <v>0</v>
      </c>
    </row>
    <row r="494" s="2" customFormat="1" ht="16.5" customHeight="1">
      <c r="A494" s="38"/>
      <c r="B494" s="39"/>
      <c r="C494" s="215" t="s">
        <v>597</v>
      </c>
      <c r="D494" s="215" t="s">
        <v>138</v>
      </c>
      <c r="E494" s="216" t="s">
        <v>598</v>
      </c>
      <c r="F494" s="217" t="s">
        <v>599</v>
      </c>
      <c r="G494" s="218" t="s">
        <v>600</v>
      </c>
      <c r="H494" s="219">
        <v>3</v>
      </c>
      <c r="I494" s="220"/>
      <c r="J494" s="221">
        <f>ROUND(I494*H494,2)</f>
        <v>0</v>
      </c>
      <c r="K494" s="222"/>
      <c r="L494" s="44"/>
      <c r="M494" s="223" t="s">
        <v>1</v>
      </c>
      <c r="N494" s="224" t="s">
        <v>39</v>
      </c>
      <c r="O494" s="91"/>
      <c r="P494" s="225">
        <f>O494*H494</f>
        <v>0</v>
      </c>
      <c r="Q494" s="225">
        <v>0</v>
      </c>
      <c r="R494" s="225">
        <f>Q494*H494</f>
        <v>0</v>
      </c>
      <c r="S494" s="225">
        <v>0</v>
      </c>
      <c r="T494" s="226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7" t="s">
        <v>195</v>
      </c>
      <c r="AT494" s="227" t="s">
        <v>138</v>
      </c>
      <c r="AU494" s="227" t="s">
        <v>143</v>
      </c>
      <c r="AY494" s="17" t="s">
        <v>134</v>
      </c>
      <c r="BE494" s="228">
        <f>IF(N494="základní",J494,0)</f>
        <v>0</v>
      </c>
      <c r="BF494" s="228">
        <f>IF(N494="snížená",J494,0)</f>
        <v>0</v>
      </c>
      <c r="BG494" s="228">
        <f>IF(N494="zákl. přenesená",J494,0)</f>
        <v>0</v>
      </c>
      <c r="BH494" s="228">
        <f>IF(N494="sníž. přenesená",J494,0)</f>
        <v>0</v>
      </c>
      <c r="BI494" s="228">
        <f>IF(N494="nulová",J494,0)</f>
        <v>0</v>
      </c>
      <c r="BJ494" s="17" t="s">
        <v>143</v>
      </c>
      <c r="BK494" s="228">
        <f>ROUND(I494*H494,2)</f>
        <v>0</v>
      </c>
      <c r="BL494" s="17" t="s">
        <v>195</v>
      </c>
      <c r="BM494" s="227" t="s">
        <v>601</v>
      </c>
    </row>
    <row r="495" s="14" customFormat="1">
      <c r="A495" s="14"/>
      <c r="B495" s="240"/>
      <c r="C495" s="241"/>
      <c r="D495" s="231" t="s">
        <v>145</v>
      </c>
      <c r="E495" s="242" t="s">
        <v>1</v>
      </c>
      <c r="F495" s="243" t="s">
        <v>135</v>
      </c>
      <c r="G495" s="241"/>
      <c r="H495" s="244">
        <v>3</v>
      </c>
      <c r="I495" s="245"/>
      <c r="J495" s="241"/>
      <c r="K495" s="241"/>
      <c r="L495" s="246"/>
      <c r="M495" s="247"/>
      <c r="N495" s="248"/>
      <c r="O495" s="248"/>
      <c r="P495" s="248"/>
      <c r="Q495" s="248"/>
      <c r="R495" s="248"/>
      <c r="S495" s="248"/>
      <c r="T495" s="249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0" t="s">
        <v>145</v>
      </c>
      <c r="AU495" s="250" t="s">
        <v>143</v>
      </c>
      <c r="AV495" s="14" t="s">
        <v>143</v>
      </c>
      <c r="AW495" s="14" t="s">
        <v>30</v>
      </c>
      <c r="AX495" s="14" t="s">
        <v>81</v>
      </c>
      <c r="AY495" s="250" t="s">
        <v>134</v>
      </c>
    </row>
    <row r="496" s="2" customFormat="1" ht="16.5" customHeight="1">
      <c r="A496" s="38"/>
      <c r="B496" s="39"/>
      <c r="C496" s="215" t="s">
        <v>142</v>
      </c>
      <c r="D496" s="215" t="s">
        <v>138</v>
      </c>
      <c r="E496" s="216" t="s">
        <v>602</v>
      </c>
      <c r="F496" s="217" t="s">
        <v>603</v>
      </c>
      <c r="G496" s="218" t="s">
        <v>525</v>
      </c>
      <c r="H496" s="219">
        <v>1</v>
      </c>
      <c r="I496" s="220"/>
      <c r="J496" s="221">
        <f>ROUND(I496*H496,2)</f>
        <v>0</v>
      </c>
      <c r="K496" s="222"/>
      <c r="L496" s="44"/>
      <c r="M496" s="223" t="s">
        <v>1</v>
      </c>
      <c r="N496" s="224" t="s">
        <v>39</v>
      </c>
      <c r="O496" s="91"/>
      <c r="P496" s="225">
        <f>O496*H496</f>
        <v>0</v>
      </c>
      <c r="Q496" s="225">
        <v>0</v>
      </c>
      <c r="R496" s="225">
        <f>Q496*H496</f>
        <v>0</v>
      </c>
      <c r="S496" s="225">
        <v>0.034200000000000001</v>
      </c>
      <c r="T496" s="226">
        <f>S496*H496</f>
        <v>0.034200000000000001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7" t="s">
        <v>195</v>
      </c>
      <c r="AT496" s="227" t="s">
        <v>138</v>
      </c>
      <c r="AU496" s="227" t="s">
        <v>143</v>
      </c>
      <c r="AY496" s="17" t="s">
        <v>134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17" t="s">
        <v>143</v>
      </c>
      <c r="BK496" s="228">
        <f>ROUND(I496*H496,2)</f>
        <v>0</v>
      </c>
      <c r="BL496" s="17" t="s">
        <v>195</v>
      </c>
      <c r="BM496" s="227" t="s">
        <v>604</v>
      </c>
    </row>
    <row r="497" s="14" customFormat="1">
      <c r="A497" s="14"/>
      <c r="B497" s="240"/>
      <c r="C497" s="241"/>
      <c r="D497" s="231" t="s">
        <v>145</v>
      </c>
      <c r="E497" s="242" t="s">
        <v>1</v>
      </c>
      <c r="F497" s="243" t="s">
        <v>81</v>
      </c>
      <c r="G497" s="241"/>
      <c r="H497" s="244">
        <v>1</v>
      </c>
      <c r="I497" s="245"/>
      <c r="J497" s="241"/>
      <c r="K497" s="241"/>
      <c r="L497" s="246"/>
      <c r="M497" s="247"/>
      <c r="N497" s="248"/>
      <c r="O497" s="248"/>
      <c r="P497" s="248"/>
      <c r="Q497" s="248"/>
      <c r="R497" s="248"/>
      <c r="S497" s="248"/>
      <c r="T497" s="249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0" t="s">
        <v>145</v>
      </c>
      <c r="AU497" s="250" t="s">
        <v>143</v>
      </c>
      <c r="AV497" s="14" t="s">
        <v>143</v>
      </c>
      <c r="AW497" s="14" t="s">
        <v>30</v>
      </c>
      <c r="AX497" s="14" t="s">
        <v>81</v>
      </c>
      <c r="AY497" s="250" t="s">
        <v>134</v>
      </c>
    </row>
    <row r="498" s="2" customFormat="1" ht="21.75" customHeight="1">
      <c r="A498" s="38"/>
      <c r="B498" s="39"/>
      <c r="C498" s="215" t="s">
        <v>605</v>
      </c>
      <c r="D498" s="215" t="s">
        <v>138</v>
      </c>
      <c r="E498" s="216" t="s">
        <v>606</v>
      </c>
      <c r="F498" s="217" t="s">
        <v>607</v>
      </c>
      <c r="G498" s="218" t="s">
        <v>141</v>
      </c>
      <c r="H498" s="219">
        <v>1</v>
      </c>
      <c r="I498" s="220"/>
      <c r="J498" s="221">
        <f>ROUND(I498*H498,2)</f>
        <v>0</v>
      </c>
      <c r="K498" s="222"/>
      <c r="L498" s="44"/>
      <c r="M498" s="223" t="s">
        <v>1</v>
      </c>
      <c r="N498" s="224" t="s">
        <v>39</v>
      </c>
      <c r="O498" s="91"/>
      <c r="P498" s="225">
        <f>O498*H498</f>
        <v>0</v>
      </c>
      <c r="Q498" s="225">
        <v>0.0011900000000000001</v>
      </c>
      <c r="R498" s="225">
        <f>Q498*H498</f>
        <v>0.0011900000000000001</v>
      </c>
      <c r="S498" s="225">
        <v>0</v>
      </c>
      <c r="T498" s="22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7" t="s">
        <v>195</v>
      </c>
      <c r="AT498" s="227" t="s">
        <v>138</v>
      </c>
      <c r="AU498" s="227" t="s">
        <v>143</v>
      </c>
      <c r="AY498" s="17" t="s">
        <v>134</v>
      </c>
      <c r="BE498" s="228">
        <f>IF(N498="základní",J498,0)</f>
        <v>0</v>
      </c>
      <c r="BF498" s="228">
        <f>IF(N498="snížená",J498,0)</f>
        <v>0</v>
      </c>
      <c r="BG498" s="228">
        <f>IF(N498="zákl. přenesená",J498,0)</f>
        <v>0</v>
      </c>
      <c r="BH498" s="228">
        <f>IF(N498="sníž. přenesená",J498,0)</f>
        <v>0</v>
      </c>
      <c r="BI498" s="228">
        <f>IF(N498="nulová",J498,0)</f>
        <v>0</v>
      </c>
      <c r="BJ498" s="17" t="s">
        <v>143</v>
      </c>
      <c r="BK498" s="228">
        <f>ROUND(I498*H498,2)</f>
        <v>0</v>
      </c>
      <c r="BL498" s="17" t="s">
        <v>195</v>
      </c>
      <c r="BM498" s="227" t="s">
        <v>608</v>
      </c>
    </row>
    <row r="499" s="14" customFormat="1">
      <c r="A499" s="14"/>
      <c r="B499" s="240"/>
      <c r="C499" s="241"/>
      <c r="D499" s="231" t="s">
        <v>145</v>
      </c>
      <c r="E499" s="242" t="s">
        <v>1</v>
      </c>
      <c r="F499" s="243" t="s">
        <v>81</v>
      </c>
      <c r="G499" s="241"/>
      <c r="H499" s="244">
        <v>1</v>
      </c>
      <c r="I499" s="245"/>
      <c r="J499" s="241"/>
      <c r="K499" s="241"/>
      <c r="L499" s="246"/>
      <c r="M499" s="247"/>
      <c r="N499" s="248"/>
      <c r="O499" s="248"/>
      <c r="P499" s="248"/>
      <c r="Q499" s="248"/>
      <c r="R499" s="248"/>
      <c r="S499" s="248"/>
      <c r="T499" s="24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0" t="s">
        <v>145</v>
      </c>
      <c r="AU499" s="250" t="s">
        <v>143</v>
      </c>
      <c r="AV499" s="14" t="s">
        <v>143</v>
      </c>
      <c r="AW499" s="14" t="s">
        <v>30</v>
      </c>
      <c r="AX499" s="14" t="s">
        <v>81</v>
      </c>
      <c r="AY499" s="250" t="s">
        <v>134</v>
      </c>
    </row>
    <row r="500" s="2" customFormat="1" ht="24.15" customHeight="1">
      <c r="A500" s="38"/>
      <c r="B500" s="39"/>
      <c r="C500" s="262" t="s">
        <v>609</v>
      </c>
      <c r="D500" s="262" t="s">
        <v>248</v>
      </c>
      <c r="E500" s="263" t="s">
        <v>610</v>
      </c>
      <c r="F500" s="264" t="s">
        <v>611</v>
      </c>
      <c r="G500" s="265" t="s">
        <v>141</v>
      </c>
      <c r="H500" s="266">
        <v>1</v>
      </c>
      <c r="I500" s="267"/>
      <c r="J500" s="268">
        <f>ROUND(I500*H500,2)</f>
        <v>0</v>
      </c>
      <c r="K500" s="269"/>
      <c r="L500" s="270"/>
      <c r="M500" s="271" t="s">
        <v>1</v>
      </c>
      <c r="N500" s="272" t="s">
        <v>39</v>
      </c>
      <c r="O500" s="91"/>
      <c r="P500" s="225">
        <f>O500*H500</f>
        <v>0</v>
      </c>
      <c r="Q500" s="225">
        <v>0.014500000000000001</v>
      </c>
      <c r="R500" s="225">
        <f>Q500*H500</f>
        <v>0.014500000000000001</v>
      </c>
      <c r="S500" s="225">
        <v>0</v>
      </c>
      <c r="T500" s="226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7" t="s">
        <v>386</v>
      </c>
      <c r="AT500" s="227" t="s">
        <v>248</v>
      </c>
      <c r="AU500" s="227" t="s">
        <v>143</v>
      </c>
      <c r="AY500" s="17" t="s">
        <v>134</v>
      </c>
      <c r="BE500" s="228">
        <f>IF(N500="základní",J500,0)</f>
        <v>0</v>
      </c>
      <c r="BF500" s="228">
        <f>IF(N500="snížená",J500,0)</f>
        <v>0</v>
      </c>
      <c r="BG500" s="228">
        <f>IF(N500="zákl. přenesená",J500,0)</f>
        <v>0</v>
      </c>
      <c r="BH500" s="228">
        <f>IF(N500="sníž. přenesená",J500,0)</f>
        <v>0</v>
      </c>
      <c r="BI500" s="228">
        <f>IF(N500="nulová",J500,0)</f>
        <v>0</v>
      </c>
      <c r="BJ500" s="17" t="s">
        <v>143</v>
      </c>
      <c r="BK500" s="228">
        <f>ROUND(I500*H500,2)</f>
        <v>0</v>
      </c>
      <c r="BL500" s="17" t="s">
        <v>195</v>
      </c>
      <c r="BM500" s="227" t="s">
        <v>612</v>
      </c>
    </row>
    <row r="501" s="2" customFormat="1" ht="16.5" customHeight="1">
      <c r="A501" s="38"/>
      <c r="B501" s="39"/>
      <c r="C501" s="215" t="s">
        <v>613</v>
      </c>
      <c r="D501" s="215" t="s">
        <v>138</v>
      </c>
      <c r="E501" s="216" t="s">
        <v>614</v>
      </c>
      <c r="F501" s="217" t="s">
        <v>615</v>
      </c>
      <c r="G501" s="218" t="s">
        <v>141</v>
      </c>
      <c r="H501" s="219">
        <v>1</v>
      </c>
      <c r="I501" s="220"/>
      <c r="J501" s="221">
        <f>ROUND(I501*H501,2)</f>
        <v>0</v>
      </c>
      <c r="K501" s="222"/>
      <c r="L501" s="44"/>
      <c r="M501" s="223" t="s">
        <v>1</v>
      </c>
      <c r="N501" s="224" t="s">
        <v>39</v>
      </c>
      <c r="O501" s="91"/>
      <c r="P501" s="225">
        <f>O501*H501</f>
        <v>0</v>
      </c>
      <c r="Q501" s="225">
        <v>0</v>
      </c>
      <c r="R501" s="225">
        <f>Q501*H501</f>
        <v>0</v>
      </c>
      <c r="S501" s="225">
        <v>0</v>
      </c>
      <c r="T501" s="226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7" t="s">
        <v>195</v>
      </c>
      <c r="AT501" s="227" t="s">
        <v>138</v>
      </c>
      <c r="AU501" s="227" t="s">
        <v>143</v>
      </c>
      <c r="AY501" s="17" t="s">
        <v>134</v>
      </c>
      <c r="BE501" s="228">
        <f>IF(N501="základní",J501,0)</f>
        <v>0</v>
      </c>
      <c r="BF501" s="228">
        <f>IF(N501="snížená",J501,0)</f>
        <v>0</v>
      </c>
      <c r="BG501" s="228">
        <f>IF(N501="zákl. přenesená",J501,0)</f>
        <v>0</v>
      </c>
      <c r="BH501" s="228">
        <f>IF(N501="sníž. přenesená",J501,0)</f>
        <v>0</v>
      </c>
      <c r="BI501" s="228">
        <f>IF(N501="nulová",J501,0)</f>
        <v>0</v>
      </c>
      <c r="BJ501" s="17" t="s">
        <v>143</v>
      </c>
      <c r="BK501" s="228">
        <f>ROUND(I501*H501,2)</f>
        <v>0</v>
      </c>
      <c r="BL501" s="17" t="s">
        <v>195</v>
      </c>
      <c r="BM501" s="227" t="s">
        <v>616</v>
      </c>
    </row>
    <row r="502" s="2" customFormat="1" ht="16.5" customHeight="1">
      <c r="A502" s="38"/>
      <c r="B502" s="39"/>
      <c r="C502" s="262" t="s">
        <v>617</v>
      </c>
      <c r="D502" s="262" t="s">
        <v>248</v>
      </c>
      <c r="E502" s="263" t="s">
        <v>618</v>
      </c>
      <c r="F502" s="264" t="s">
        <v>619</v>
      </c>
      <c r="G502" s="265" t="s">
        <v>141</v>
      </c>
      <c r="H502" s="266">
        <v>1</v>
      </c>
      <c r="I502" s="267"/>
      <c r="J502" s="268">
        <f>ROUND(I502*H502,2)</f>
        <v>0</v>
      </c>
      <c r="K502" s="269"/>
      <c r="L502" s="270"/>
      <c r="M502" s="271" t="s">
        <v>1</v>
      </c>
      <c r="N502" s="272" t="s">
        <v>39</v>
      </c>
      <c r="O502" s="91"/>
      <c r="P502" s="225">
        <f>O502*H502</f>
        <v>0</v>
      </c>
      <c r="Q502" s="225">
        <v>0.0022000000000000001</v>
      </c>
      <c r="R502" s="225">
        <f>Q502*H502</f>
        <v>0.0022000000000000001</v>
      </c>
      <c r="S502" s="225">
        <v>0</v>
      </c>
      <c r="T502" s="226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7" t="s">
        <v>386</v>
      </c>
      <c r="AT502" s="227" t="s">
        <v>248</v>
      </c>
      <c r="AU502" s="227" t="s">
        <v>143</v>
      </c>
      <c r="AY502" s="17" t="s">
        <v>134</v>
      </c>
      <c r="BE502" s="228">
        <f>IF(N502="základní",J502,0)</f>
        <v>0</v>
      </c>
      <c r="BF502" s="228">
        <f>IF(N502="snížená",J502,0)</f>
        <v>0</v>
      </c>
      <c r="BG502" s="228">
        <f>IF(N502="zákl. přenesená",J502,0)</f>
        <v>0</v>
      </c>
      <c r="BH502" s="228">
        <f>IF(N502="sníž. přenesená",J502,0)</f>
        <v>0</v>
      </c>
      <c r="BI502" s="228">
        <f>IF(N502="nulová",J502,0)</f>
        <v>0</v>
      </c>
      <c r="BJ502" s="17" t="s">
        <v>143</v>
      </c>
      <c r="BK502" s="228">
        <f>ROUND(I502*H502,2)</f>
        <v>0</v>
      </c>
      <c r="BL502" s="17" t="s">
        <v>195</v>
      </c>
      <c r="BM502" s="227" t="s">
        <v>620</v>
      </c>
    </row>
    <row r="503" s="2" customFormat="1" ht="16.5" customHeight="1">
      <c r="A503" s="38"/>
      <c r="B503" s="39"/>
      <c r="C503" s="215" t="s">
        <v>621</v>
      </c>
      <c r="D503" s="215" t="s">
        <v>138</v>
      </c>
      <c r="E503" s="216" t="s">
        <v>622</v>
      </c>
      <c r="F503" s="217" t="s">
        <v>623</v>
      </c>
      <c r="G503" s="218" t="s">
        <v>525</v>
      </c>
      <c r="H503" s="219">
        <v>1</v>
      </c>
      <c r="I503" s="220"/>
      <c r="J503" s="221">
        <f>ROUND(I503*H503,2)</f>
        <v>0</v>
      </c>
      <c r="K503" s="222"/>
      <c r="L503" s="44"/>
      <c r="M503" s="223" t="s">
        <v>1</v>
      </c>
      <c r="N503" s="224" t="s">
        <v>39</v>
      </c>
      <c r="O503" s="91"/>
      <c r="P503" s="225">
        <f>O503*H503</f>
        <v>0</v>
      </c>
      <c r="Q503" s="225">
        <v>0</v>
      </c>
      <c r="R503" s="225">
        <f>Q503*H503</f>
        <v>0</v>
      </c>
      <c r="S503" s="225">
        <v>0.019460000000000002</v>
      </c>
      <c r="T503" s="226">
        <f>S503*H503</f>
        <v>0.019460000000000002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7" t="s">
        <v>195</v>
      </c>
      <c r="AT503" s="227" t="s">
        <v>138</v>
      </c>
      <c r="AU503" s="227" t="s">
        <v>143</v>
      </c>
      <c r="AY503" s="17" t="s">
        <v>134</v>
      </c>
      <c r="BE503" s="228">
        <f>IF(N503="základní",J503,0)</f>
        <v>0</v>
      </c>
      <c r="BF503" s="228">
        <f>IF(N503="snížená",J503,0)</f>
        <v>0</v>
      </c>
      <c r="BG503" s="228">
        <f>IF(N503="zákl. přenesená",J503,0)</f>
        <v>0</v>
      </c>
      <c r="BH503" s="228">
        <f>IF(N503="sníž. přenesená",J503,0)</f>
        <v>0</v>
      </c>
      <c r="BI503" s="228">
        <f>IF(N503="nulová",J503,0)</f>
        <v>0</v>
      </c>
      <c r="BJ503" s="17" t="s">
        <v>143</v>
      </c>
      <c r="BK503" s="228">
        <f>ROUND(I503*H503,2)</f>
        <v>0</v>
      </c>
      <c r="BL503" s="17" t="s">
        <v>195</v>
      </c>
      <c r="BM503" s="227" t="s">
        <v>624</v>
      </c>
    </row>
    <row r="504" s="14" customFormat="1">
      <c r="A504" s="14"/>
      <c r="B504" s="240"/>
      <c r="C504" s="241"/>
      <c r="D504" s="231" t="s">
        <v>145</v>
      </c>
      <c r="E504" s="242" t="s">
        <v>1</v>
      </c>
      <c r="F504" s="243" t="s">
        <v>81</v>
      </c>
      <c r="G504" s="241"/>
      <c r="H504" s="244">
        <v>1</v>
      </c>
      <c r="I504" s="245"/>
      <c r="J504" s="241"/>
      <c r="K504" s="241"/>
      <c r="L504" s="246"/>
      <c r="M504" s="247"/>
      <c r="N504" s="248"/>
      <c r="O504" s="248"/>
      <c r="P504" s="248"/>
      <c r="Q504" s="248"/>
      <c r="R504" s="248"/>
      <c r="S504" s="248"/>
      <c r="T504" s="249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0" t="s">
        <v>145</v>
      </c>
      <c r="AU504" s="250" t="s">
        <v>143</v>
      </c>
      <c r="AV504" s="14" t="s">
        <v>143</v>
      </c>
      <c r="AW504" s="14" t="s">
        <v>30</v>
      </c>
      <c r="AX504" s="14" t="s">
        <v>81</v>
      </c>
      <c r="AY504" s="250" t="s">
        <v>134</v>
      </c>
    </row>
    <row r="505" s="2" customFormat="1" ht="21.75" customHeight="1">
      <c r="A505" s="38"/>
      <c r="B505" s="39"/>
      <c r="C505" s="215" t="s">
        <v>625</v>
      </c>
      <c r="D505" s="215" t="s">
        <v>138</v>
      </c>
      <c r="E505" s="216" t="s">
        <v>626</v>
      </c>
      <c r="F505" s="217" t="s">
        <v>627</v>
      </c>
      <c r="G505" s="218" t="s">
        <v>525</v>
      </c>
      <c r="H505" s="219">
        <v>1</v>
      </c>
      <c r="I505" s="220"/>
      <c r="J505" s="221">
        <f>ROUND(I505*H505,2)</f>
        <v>0</v>
      </c>
      <c r="K505" s="222"/>
      <c r="L505" s="44"/>
      <c r="M505" s="223" t="s">
        <v>1</v>
      </c>
      <c r="N505" s="224" t="s">
        <v>39</v>
      </c>
      <c r="O505" s="91"/>
      <c r="P505" s="225">
        <f>O505*H505</f>
        <v>0</v>
      </c>
      <c r="Q505" s="225">
        <v>0.00173</v>
      </c>
      <c r="R505" s="225">
        <f>Q505*H505</f>
        <v>0.00173</v>
      </c>
      <c r="S505" s="225">
        <v>0</v>
      </c>
      <c r="T505" s="226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27" t="s">
        <v>195</v>
      </c>
      <c r="AT505" s="227" t="s">
        <v>138</v>
      </c>
      <c r="AU505" s="227" t="s">
        <v>143</v>
      </c>
      <c r="AY505" s="17" t="s">
        <v>134</v>
      </c>
      <c r="BE505" s="228">
        <f>IF(N505="základní",J505,0)</f>
        <v>0</v>
      </c>
      <c r="BF505" s="228">
        <f>IF(N505="snížená",J505,0)</f>
        <v>0</v>
      </c>
      <c r="BG505" s="228">
        <f>IF(N505="zákl. přenesená",J505,0)</f>
        <v>0</v>
      </c>
      <c r="BH505" s="228">
        <f>IF(N505="sníž. přenesená",J505,0)</f>
        <v>0</v>
      </c>
      <c r="BI505" s="228">
        <f>IF(N505="nulová",J505,0)</f>
        <v>0</v>
      </c>
      <c r="BJ505" s="17" t="s">
        <v>143</v>
      </c>
      <c r="BK505" s="228">
        <f>ROUND(I505*H505,2)</f>
        <v>0</v>
      </c>
      <c r="BL505" s="17" t="s">
        <v>195</v>
      </c>
      <c r="BM505" s="227" t="s">
        <v>628</v>
      </c>
    </row>
    <row r="506" s="2" customFormat="1" ht="16.5" customHeight="1">
      <c r="A506" s="38"/>
      <c r="B506" s="39"/>
      <c r="C506" s="262" t="s">
        <v>629</v>
      </c>
      <c r="D506" s="262" t="s">
        <v>248</v>
      </c>
      <c r="E506" s="263" t="s">
        <v>630</v>
      </c>
      <c r="F506" s="264" t="s">
        <v>631</v>
      </c>
      <c r="G506" s="265" t="s">
        <v>141</v>
      </c>
      <c r="H506" s="266">
        <v>1</v>
      </c>
      <c r="I506" s="267"/>
      <c r="J506" s="268">
        <f>ROUND(I506*H506,2)</f>
        <v>0</v>
      </c>
      <c r="K506" s="269"/>
      <c r="L506" s="270"/>
      <c r="M506" s="271" t="s">
        <v>1</v>
      </c>
      <c r="N506" s="272" t="s">
        <v>39</v>
      </c>
      <c r="O506" s="91"/>
      <c r="P506" s="225">
        <f>O506*H506</f>
        <v>0</v>
      </c>
      <c r="Q506" s="225">
        <v>0.0135</v>
      </c>
      <c r="R506" s="225">
        <f>Q506*H506</f>
        <v>0.0135</v>
      </c>
      <c r="S506" s="225">
        <v>0</v>
      </c>
      <c r="T506" s="226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7" t="s">
        <v>386</v>
      </c>
      <c r="AT506" s="227" t="s">
        <v>248</v>
      </c>
      <c r="AU506" s="227" t="s">
        <v>143</v>
      </c>
      <c r="AY506" s="17" t="s">
        <v>134</v>
      </c>
      <c r="BE506" s="228">
        <f>IF(N506="základní",J506,0)</f>
        <v>0</v>
      </c>
      <c r="BF506" s="228">
        <f>IF(N506="snížená",J506,0)</f>
        <v>0</v>
      </c>
      <c r="BG506" s="228">
        <f>IF(N506="zákl. přenesená",J506,0)</f>
        <v>0</v>
      </c>
      <c r="BH506" s="228">
        <f>IF(N506="sníž. přenesená",J506,0)</f>
        <v>0</v>
      </c>
      <c r="BI506" s="228">
        <f>IF(N506="nulová",J506,0)</f>
        <v>0</v>
      </c>
      <c r="BJ506" s="17" t="s">
        <v>143</v>
      </c>
      <c r="BK506" s="228">
        <f>ROUND(I506*H506,2)</f>
        <v>0</v>
      </c>
      <c r="BL506" s="17" t="s">
        <v>195</v>
      </c>
      <c r="BM506" s="227" t="s">
        <v>632</v>
      </c>
    </row>
    <row r="507" s="2" customFormat="1" ht="21.75" customHeight="1">
      <c r="A507" s="38"/>
      <c r="B507" s="39"/>
      <c r="C507" s="215" t="s">
        <v>154</v>
      </c>
      <c r="D507" s="215" t="s">
        <v>138</v>
      </c>
      <c r="E507" s="216" t="s">
        <v>633</v>
      </c>
      <c r="F507" s="217" t="s">
        <v>634</v>
      </c>
      <c r="G507" s="218" t="s">
        <v>525</v>
      </c>
      <c r="H507" s="219">
        <v>1</v>
      </c>
      <c r="I507" s="220"/>
      <c r="J507" s="221">
        <f>ROUND(I507*H507,2)</f>
        <v>0</v>
      </c>
      <c r="K507" s="222"/>
      <c r="L507" s="44"/>
      <c r="M507" s="223" t="s">
        <v>1</v>
      </c>
      <c r="N507" s="224" t="s">
        <v>39</v>
      </c>
      <c r="O507" s="91"/>
      <c r="P507" s="225">
        <f>O507*H507</f>
        <v>0</v>
      </c>
      <c r="Q507" s="225">
        <v>0</v>
      </c>
      <c r="R507" s="225">
        <f>Q507*H507</f>
        <v>0</v>
      </c>
      <c r="S507" s="225">
        <v>0.087999999999999995</v>
      </c>
      <c r="T507" s="226">
        <f>S507*H507</f>
        <v>0.087999999999999995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7" t="s">
        <v>195</v>
      </c>
      <c r="AT507" s="227" t="s">
        <v>138</v>
      </c>
      <c r="AU507" s="227" t="s">
        <v>143</v>
      </c>
      <c r="AY507" s="17" t="s">
        <v>134</v>
      </c>
      <c r="BE507" s="228">
        <f>IF(N507="základní",J507,0)</f>
        <v>0</v>
      </c>
      <c r="BF507" s="228">
        <f>IF(N507="snížená",J507,0)</f>
        <v>0</v>
      </c>
      <c r="BG507" s="228">
        <f>IF(N507="zákl. přenesená",J507,0)</f>
        <v>0</v>
      </c>
      <c r="BH507" s="228">
        <f>IF(N507="sníž. přenesená",J507,0)</f>
        <v>0</v>
      </c>
      <c r="BI507" s="228">
        <f>IF(N507="nulová",J507,0)</f>
        <v>0</v>
      </c>
      <c r="BJ507" s="17" t="s">
        <v>143</v>
      </c>
      <c r="BK507" s="228">
        <f>ROUND(I507*H507,2)</f>
        <v>0</v>
      </c>
      <c r="BL507" s="17" t="s">
        <v>195</v>
      </c>
      <c r="BM507" s="227" t="s">
        <v>635</v>
      </c>
    </row>
    <row r="508" s="14" customFormat="1">
      <c r="A508" s="14"/>
      <c r="B508" s="240"/>
      <c r="C508" s="241"/>
      <c r="D508" s="231" t="s">
        <v>145</v>
      </c>
      <c r="E508" s="242" t="s">
        <v>1</v>
      </c>
      <c r="F508" s="243" t="s">
        <v>81</v>
      </c>
      <c r="G508" s="241"/>
      <c r="H508" s="244">
        <v>1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0" t="s">
        <v>145</v>
      </c>
      <c r="AU508" s="250" t="s">
        <v>143</v>
      </c>
      <c r="AV508" s="14" t="s">
        <v>143</v>
      </c>
      <c r="AW508" s="14" t="s">
        <v>30</v>
      </c>
      <c r="AX508" s="14" t="s">
        <v>81</v>
      </c>
      <c r="AY508" s="250" t="s">
        <v>134</v>
      </c>
    </row>
    <row r="509" s="2" customFormat="1" ht="21.75" customHeight="1">
      <c r="A509" s="38"/>
      <c r="B509" s="39"/>
      <c r="C509" s="215" t="s">
        <v>636</v>
      </c>
      <c r="D509" s="215" t="s">
        <v>138</v>
      </c>
      <c r="E509" s="216" t="s">
        <v>637</v>
      </c>
      <c r="F509" s="217" t="s">
        <v>638</v>
      </c>
      <c r="G509" s="218" t="s">
        <v>525</v>
      </c>
      <c r="H509" s="219">
        <v>1</v>
      </c>
      <c r="I509" s="220"/>
      <c r="J509" s="221">
        <f>ROUND(I509*H509,2)</f>
        <v>0</v>
      </c>
      <c r="K509" s="222"/>
      <c r="L509" s="44"/>
      <c r="M509" s="223" t="s">
        <v>1</v>
      </c>
      <c r="N509" s="224" t="s">
        <v>39</v>
      </c>
      <c r="O509" s="91"/>
      <c r="P509" s="225">
        <f>O509*H509</f>
        <v>0</v>
      </c>
      <c r="Q509" s="225">
        <v>0</v>
      </c>
      <c r="R509" s="225">
        <f>Q509*H509</f>
        <v>0</v>
      </c>
      <c r="S509" s="225">
        <v>0.024500000000000001</v>
      </c>
      <c r="T509" s="226">
        <f>S509*H509</f>
        <v>0.024500000000000001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7" t="s">
        <v>195</v>
      </c>
      <c r="AT509" s="227" t="s">
        <v>138</v>
      </c>
      <c r="AU509" s="227" t="s">
        <v>143</v>
      </c>
      <c r="AY509" s="17" t="s">
        <v>134</v>
      </c>
      <c r="BE509" s="228">
        <f>IF(N509="základní",J509,0)</f>
        <v>0</v>
      </c>
      <c r="BF509" s="228">
        <f>IF(N509="snížená",J509,0)</f>
        <v>0</v>
      </c>
      <c r="BG509" s="228">
        <f>IF(N509="zákl. přenesená",J509,0)</f>
        <v>0</v>
      </c>
      <c r="BH509" s="228">
        <f>IF(N509="sníž. přenesená",J509,0)</f>
        <v>0</v>
      </c>
      <c r="BI509" s="228">
        <f>IF(N509="nulová",J509,0)</f>
        <v>0</v>
      </c>
      <c r="BJ509" s="17" t="s">
        <v>143</v>
      </c>
      <c r="BK509" s="228">
        <f>ROUND(I509*H509,2)</f>
        <v>0</v>
      </c>
      <c r="BL509" s="17" t="s">
        <v>195</v>
      </c>
      <c r="BM509" s="227" t="s">
        <v>639</v>
      </c>
    </row>
    <row r="510" s="14" customFormat="1">
      <c r="A510" s="14"/>
      <c r="B510" s="240"/>
      <c r="C510" s="241"/>
      <c r="D510" s="231" t="s">
        <v>145</v>
      </c>
      <c r="E510" s="242" t="s">
        <v>1</v>
      </c>
      <c r="F510" s="243" t="s">
        <v>81</v>
      </c>
      <c r="G510" s="241"/>
      <c r="H510" s="244">
        <v>1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0" t="s">
        <v>145</v>
      </c>
      <c r="AU510" s="250" t="s">
        <v>143</v>
      </c>
      <c r="AV510" s="14" t="s">
        <v>143</v>
      </c>
      <c r="AW510" s="14" t="s">
        <v>30</v>
      </c>
      <c r="AX510" s="14" t="s">
        <v>81</v>
      </c>
      <c r="AY510" s="250" t="s">
        <v>134</v>
      </c>
    </row>
    <row r="511" s="2" customFormat="1" ht="21.75" customHeight="1">
      <c r="A511" s="38"/>
      <c r="B511" s="39"/>
      <c r="C511" s="215" t="s">
        <v>81</v>
      </c>
      <c r="D511" s="215" t="s">
        <v>138</v>
      </c>
      <c r="E511" s="216" t="s">
        <v>640</v>
      </c>
      <c r="F511" s="217" t="s">
        <v>641</v>
      </c>
      <c r="G511" s="218" t="s">
        <v>525</v>
      </c>
      <c r="H511" s="219">
        <v>1</v>
      </c>
      <c r="I511" s="220"/>
      <c r="J511" s="221">
        <f>ROUND(I511*H511,2)</f>
        <v>0</v>
      </c>
      <c r="K511" s="222"/>
      <c r="L511" s="44"/>
      <c r="M511" s="223" t="s">
        <v>1</v>
      </c>
      <c r="N511" s="224" t="s">
        <v>39</v>
      </c>
      <c r="O511" s="91"/>
      <c r="P511" s="225">
        <f>O511*H511</f>
        <v>0</v>
      </c>
      <c r="Q511" s="225">
        <v>0.01234</v>
      </c>
      <c r="R511" s="225">
        <f>Q511*H511</f>
        <v>0.01234</v>
      </c>
      <c r="S511" s="225">
        <v>0</v>
      </c>
      <c r="T511" s="226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7" t="s">
        <v>195</v>
      </c>
      <c r="AT511" s="227" t="s">
        <v>138</v>
      </c>
      <c r="AU511" s="227" t="s">
        <v>143</v>
      </c>
      <c r="AY511" s="17" t="s">
        <v>134</v>
      </c>
      <c r="BE511" s="228">
        <f>IF(N511="základní",J511,0)</f>
        <v>0</v>
      </c>
      <c r="BF511" s="228">
        <f>IF(N511="snížená",J511,0)</f>
        <v>0</v>
      </c>
      <c r="BG511" s="228">
        <f>IF(N511="zákl. přenesená",J511,0)</f>
        <v>0</v>
      </c>
      <c r="BH511" s="228">
        <f>IF(N511="sníž. přenesená",J511,0)</f>
        <v>0</v>
      </c>
      <c r="BI511" s="228">
        <f>IF(N511="nulová",J511,0)</f>
        <v>0</v>
      </c>
      <c r="BJ511" s="17" t="s">
        <v>143</v>
      </c>
      <c r="BK511" s="228">
        <f>ROUND(I511*H511,2)</f>
        <v>0</v>
      </c>
      <c r="BL511" s="17" t="s">
        <v>195</v>
      </c>
      <c r="BM511" s="227" t="s">
        <v>642</v>
      </c>
    </row>
    <row r="512" s="14" customFormat="1">
      <c r="A512" s="14"/>
      <c r="B512" s="240"/>
      <c r="C512" s="241"/>
      <c r="D512" s="231" t="s">
        <v>145</v>
      </c>
      <c r="E512" s="242" t="s">
        <v>1</v>
      </c>
      <c r="F512" s="243" t="s">
        <v>81</v>
      </c>
      <c r="G512" s="241"/>
      <c r="H512" s="244">
        <v>1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0" t="s">
        <v>145</v>
      </c>
      <c r="AU512" s="250" t="s">
        <v>143</v>
      </c>
      <c r="AV512" s="14" t="s">
        <v>143</v>
      </c>
      <c r="AW512" s="14" t="s">
        <v>30</v>
      </c>
      <c r="AX512" s="14" t="s">
        <v>81</v>
      </c>
      <c r="AY512" s="250" t="s">
        <v>134</v>
      </c>
    </row>
    <row r="513" s="2" customFormat="1" ht="16.5" customHeight="1">
      <c r="A513" s="38"/>
      <c r="B513" s="39"/>
      <c r="C513" s="262" t="s">
        <v>643</v>
      </c>
      <c r="D513" s="262" t="s">
        <v>248</v>
      </c>
      <c r="E513" s="263" t="s">
        <v>644</v>
      </c>
      <c r="F513" s="264" t="s">
        <v>645</v>
      </c>
      <c r="G513" s="265" t="s">
        <v>141</v>
      </c>
      <c r="H513" s="266">
        <v>1</v>
      </c>
      <c r="I513" s="267"/>
      <c r="J513" s="268">
        <f>ROUND(I513*H513,2)</f>
        <v>0</v>
      </c>
      <c r="K513" s="269"/>
      <c r="L513" s="270"/>
      <c r="M513" s="271" t="s">
        <v>1</v>
      </c>
      <c r="N513" s="272" t="s">
        <v>39</v>
      </c>
      <c r="O513" s="91"/>
      <c r="P513" s="225">
        <f>O513*H513</f>
        <v>0</v>
      </c>
      <c r="Q513" s="225">
        <v>0.00044000000000000002</v>
      </c>
      <c r="R513" s="225">
        <f>Q513*H513</f>
        <v>0.00044000000000000002</v>
      </c>
      <c r="S513" s="225">
        <v>0</v>
      </c>
      <c r="T513" s="226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7" t="s">
        <v>386</v>
      </c>
      <c r="AT513" s="227" t="s">
        <v>248</v>
      </c>
      <c r="AU513" s="227" t="s">
        <v>143</v>
      </c>
      <c r="AY513" s="17" t="s">
        <v>134</v>
      </c>
      <c r="BE513" s="228">
        <f>IF(N513="základní",J513,0)</f>
        <v>0</v>
      </c>
      <c r="BF513" s="228">
        <f>IF(N513="snížená",J513,0)</f>
        <v>0</v>
      </c>
      <c r="BG513" s="228">
        <f>IF(N513="zákl. přenesená",J513,0)</f>
        <v>0</v>
      </c>
      <c r="BH513" s="228">
        <f>IF(N513="sníž. přenesená",J513,0)</f>
        <v>0</v>
      </c>
      <c r="BI513" s="228">
        <f>IF(N513="nulová",J513,0)</f>
        <v>0</v>
      </c>
      <c r="BJ513" s="17" t="s">
        <v>143</v>
      </c>
      <c r="BK513" s="228">
        <f>ROUND(I513*H513,2)</f>
        <v>0</v>
      </c>
      <c r="BL513" s="17" t="s">
        <v>195</v>
      </c>
      <c r="BM513" s="227" t="s">
        <v>646</v>
      </c>
    </row>
    <row r="514" s="14" customFormat="1">
      <c r="A514" s="14"/>
      <c r="B514" s="240"/>
      <c r="C514" s="241"/>
      <c r="D514" s="231" t="s">
        <v>145</v>
      </c>
      <c r="E514" s="242" t="s">
        <v>1</v>
      </c>
      <c r="F514" s="243" t="s">
        <v>81</v>
      </c>
      <c r="G514" s="241"/>
      <c r="H514" s="244">
        <v>1</v>
      </c>
      <c r="I514" s="245"/>
      <c r="J514" s="241"/>
      <c r="K514" s="241"/>
      <c r="L514" s="246"/>
      <c r="M514" s="247"/>
      <c r="N514" s="248"/>
      <c r="O514" s="248"/>
      <c r="P514" s="248"/>
      <c r="Q514" s="248"/>
      <c r="R514" s="248"/>
      <c r="S514" s="248"/>
      <c r="T514" s="24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0" t="s">
        <v>145</v>
      </c>
      <c r="AU514" s="250" t="s">
        <v>143</v>
      </c>
      <c r="AV514" s="14" t="s">
        <v>143</v>
      </c>
      <c r="AW514" s="14" t="s">
        <v>30</v>
      </c>
      <c r="AX514" s="14" t="s">
        <v>81</v>
      </c>
      <c r="AY514" s="250" t="s">
        <v>134</v>
      </c>
    </row>
    <row r="515" s="2" customFormat="1" ht="37.8" customHeight="1">
      <c r="A515" s="38"/>
      <c r="B515" s="39"/>
      <c r="C515" s="215" t="s">
        <v>143</v>
      </c>
      <c r="D515" s="215" t="s">
        <v>138</v>
      </c>
      <c r="E515" s="216" t="s">
        <v>647</v>
      </c>
      <c r="F515" s="217" t="s">
        <v>648</v>
      </c>
      <c r="G515" s="218" t="s">
        <v>525</v>
      </c>
      <c r="H515" s="219">
        <v>1</v>
      </c>
      <c r="I515" s="220"/>
      <c r="J515" s="221">
        <f>ROUND(I515*H515,2)</f>
        <v>0</v>
      </c>
      <c r="K515" s="222"/>
      <c r="L515" s="44"/>
      <c r="M515" s="223" t="s">
        <v>1</v>
      </c>
      <c r="N515" s="224" t="s">
        <v>39</v>
      </c>
      <c r="O515" s="91"/>
      <c r="P515" s="225">
        <f>O515*H515</f>
        <v>0</v>
      </c>
      <c r="Q515" s="225">
        <v>0.032469999999999999</v>
      </c>
      <c r="R515" s="225">
        <f>Q515*H515</f>
        <v>0.032469999999999999</v>
      </c>
      <c r="S515" s="225">
        <v>0</v>
      </c>
      <c r="T515" s="226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7" t="s">
        <v>195</v>
      </c>
      <c r="AT515" s="227" t="s">
        <v>138</v>
      </c>
      <c r="AU515" s="227" t="s">
        <v>143</v>
      </c>
      <c r="AY515" s="17" t="s">
        <v>134</v>
      </c>
      <c r="BE515" s="228">
        <f>IF(N515="základní",J515,0)</f>
        <v>0</v>
      </c>
      <c r="BF515" s="228">
        <f>IF(N515="snížená",J515,0)</f>
        <v>0</v>
      </c>
      <c r="BG515" s="228">
        <f>IF(N515="zákl. přenesená",J515,0)</f>
        <v>0</v>
      </c>
      <c r="BH515" s="228">
        <f>IF(N515="sníž. přenesená",J515,0)</f>
        <v>0</v>
      </c>
      <c r="BI515" s="228">
        <f>IF(N515="nulová",J515,0)</f>
        <v>0</v>
      </c>
      <c r="BJ515" s="17" t="s">
        <v>143</v>
      </c>
      <c r="BK515" s="228">
        <f>ROUND(I515*H515,2)</f>
        <v>0</v>
      </c>
      <c r="BL515" s="17" t="s">
        <v>195</v>
      </c>
      <c r="BM515" s="227" t="s">
        <v>649</v>
      </c>
    </row>
    <row r="516" s="14" customFormat="1">
      <c r="A516" s="14"/>
      <c r="B516" s="240"/>
      <c r="C516" s="241"/>
      <c r="D516" s="231" t="s">
        <v>145</v>
      </c>
      <c r="E516" s="242" t="s">
        <v>1</v>
      </c>
      <c r="F516" s="243" t="s">
        <v>81</v>
      </c>
      <c r="G516" s="241"/>
      <c r="H516" s="244">
        <v>1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0" t="s">
        <v>145</v>
      </c>
      <c r="AU516" s="250" t="s">
        <v>143</v>
      </c>
      <c r="AV516" s="14" t="s">
        <v>143</v>
      </c>
      <c r="AW516" s="14" t="s">
        <v>30</v>
      </c>
      <c r="AX516" s="14" t="s">
        <v>81</v>
      </c>
      <c r="AY516" s="250" t="s">
        <v>134</v>
      </c>
    </row>
    <row r="517" s="2" customFormat="1" ht="24.15" customHeight="1">
      <c r="A517" s="38"/>
      <c r="B517" s="39"/>
      <c r="C517" s="215" t="s">
        <v>650</v>
      </c>
      <c r="D517" s="215" t="s">
        <v>138</v>
      </c>
      <c r="E517" s="216" t="s">
        <v>651</v>
      </c>
      <c r="F517" s="217" t="s">
        <v>652</v>
      </c>
      <c r="G517" s="218" t="s">
        <v>525</v>
      </c>
      <c r="H517" s="219">
        <v>1</v>
      </c>
      <c r="I517" s="220"/>
      <c r="J517" s="221">
        <f>ROUND(I517*H517,2)</f>
        <v>0</v>
      </c>
      <c r="K517" s="222"/>
      <c r="L517" s="44"/>
      <c r="M517" s="223" t="s">
        <v>1</v>
      </c>
      <c r="N517" s="224" t="s">
        <v>39</v>
      </c>
      <c r="O517" s="91"/>
      <c r="P517" s="225">
        <f>O517*H517</f>
        <v>0</v>
      </c>
      <c r="Q517" s="225">
        <v>0.00051999999999999995</v>
      </c>
      <c r="R517" s="225">
        <f>Q517*H517</f>
        <v>0.00051999999999999995</v>
      </c>
      <c r="S517" s="225">
        <v>0</v>
      </c>
      <c r="T517" s="226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7" t="s">
        <v>195</v>
      </c>
      <c r="AT517" s="227" t="s">
        <v>138</v>
      </c>
      <c r="AU517" s="227" t="s">
        <v>143</v>
      </c>
      <c r="AY517" s="17" t="s">
        <v>134</v>
      </c>
      <c r="BE517" s="228">
        <f>IF(N517="základní",J517,0)</f>
        <v>0</v>
      </c>
      <c r="BF517" s="228">
        <f>IF(N517="snížená",J517,0)</f>
        <v>0</v>
      </c>
      <c r="BG517" s="228">
        <f>IF(N517="zákl. přenesená",J517,0)</f>
        <v>0</v>
      </c>
      <c r="BH517" s="228">
        <f>IF(N517="sníž. přenesená",J517,0)</f>
        <v>0</v>
      </c>
      <c r="BI517" s="228">
        <f>IF(N517="nulová",J517,0)</f>
        <v>0</v>
      </c>
      <c r="BJ517" s="17" t="s">
        <v>143</v>
      </c>
      <c r="BK517" s="228">
        <f>ROUND(I517*H517,2)</f>
        <v>0</v>
      </c>
      <c r="BL517" s="17" t="s">
        <v>195</v>
      </c>
      <c r="BM517" s="227" t="s">
        <v>653</v>
      </c>
    </row>
    <row r="518" s="14" customFormat="1">
      <c r="A518" s="14"/>
      <c r="B518" s="240"/>
      <c r="C518" s="241"/>
      <c r="D518" s="231" t="s">
        <v>145</v>
      </c>
      <c r="E518" s="242" t="s">
        <v>1</v>
      </c>
      <c r="F518" s="243" t="s">
        <v>81</v>
      </c>
      <c r="G518" s="241"/>
      <c r="H518" s="244">
        <v>1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0" t="s">
        <v>145</v>
      </c>
      <c r="AU518" s="250" t="s">
        <v>143</v>
      </c>
      <c r="AV518" s="14" t="s">
        <v>143</v>
      </c>
      <c r="AW518" s="14" t="s">
        <v>30</v>
      </c>
      <c r="AX518" s="14" t="s">
        <v>81</v>
      </c>
      <c r="AY518" s="250" t="s">
        <v>134</v>
      </c>
    </row>
    <row r="519" s="2" customFormat="1" ht="16.5" customHeight="1">
      <c r="A519" s="38"/>
      <c r="B519" s="39"/>
      <c r="C519" s="215" t="s">
        <v>497</v>
      </c>
      <c r="D519" s="215" t="s">
        <v>138</v>
      </c>
      <c r="E519" s="216" t="s">
        <v>654</v>
      </c>
      <c r="F519" s="217" t="s">
        <v>655</v>
      </c>
      <c r="G519" s="218" t="s">
        <v>141</v>
      </c>
      <c r="H519" s="219">
        <v>1</v>
      </c>
      <c r="I519" s="220"/>
      <c r="J519" s="221">
        <f>ROUND(I519*H519,2)</f>
        <v>0</v>
      </c>
      <c r="K519" s="222"/>
      <c r="L519" s="44"/>
      <c r="M519" s="223" t="s">
        <v>1</v>
      </c>
      <c r="N519" s="224" t="s">
        <v>39</v>
      </c>
      <c r="O519" s="91"/>
      <c r="P519" s="225">
        <f>O519*H519</f>
        <v>0</v>
      </c>
      <c r="Q519" s="225">
        <v>0</v>
      </c>
      <c r="R519" s="225">
        <f>Q519*H519</f>
        <v>0</v>
      </c>
      <c r="S519" s="225">
        <v>0.00048999999999999998</v>
      </c>
      <c r="T519" s="226">
        <f>S519*H519</f>
        <v>0.00048999999999999998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7" t="s">
        <v>195</v>
      </c>
      <c r="AT519" s="227" t="s">
        <v>138</v>
      </c>
      <c r="AU519" s="227" t="s">
        <v>143</v>
      </c>
      <c r="AY519" s="17" t="s">
        <v>134</v>
      </c>
      <c r="BE519" s="228">
        <f>IF(N519="základní",J519,0)</f>
        <v>0</v>
      </c>
      <c r="BF519" s="228">
        <f>IF(N519="snížená",J519,0)</f>
        <v>0</v>
      </c>
      <c r="BG519" s="228">
        <f>IF(N519="zákl. přenesená",J519,0)</f>
        <v>0</v>
      </c>
      <c r="BH519" s="228">
        <f>IF(N519="sníž. přenesená",J519,0)</f>
        <v>0</v>
      </c>
      <c r="BI519" s="228">
        <f>IF(N519="nulová",J519,0)</f>
        <v>0</v>
      </c>
      <c r="BJ519" s="17" t="s">
        <v>143</v>
      </c>
      <c r="BK519" s="228">
        <f>ROUND(I519*H519,2)</f>
        <v>0</v>
      </c>
      <c r="BL519" s="17" t="s">
        <v>195</v>
      </c>
      <c r="BM519" s="227" t="s">
        <v>656</v>
      </c>
    </row>
    <row r="520" s="13" customFormat="1">
      <c r="A520" s="13"/>
      <c r="B520" s="229"/>
      <c r="C520" s="230"/>
      <c r="D520" s="231" t="s">
        <v>145</v>
      </c>
      <c r="E520" s="232" t="s">
        <v>1</v>
      </c>
      <c r="F520" s="233" t="s">
        <v>311</v>
      </c>
      <c r="G520" s="230"/>
      <c r="H520" s="232" t="s">
        <v>1</v>
      </c>
      <c r="I520" s="234"/>
      <c r="J520" s="230"/>
      <c r="K520" s="230"/>
      <c r="L520" s="235"/>
      <c r="M520" s="236"/>
      <c r="N520" s="237"/>
      <c r="O520" s="237"/>
      <c r="P520" s="237"/>
      <c r="Q520" s="237"/>
      <c r="R520" s="237"/>
      <c r="S520" s="237"/>
      <c r="T520" s="23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9" t="s">
        <v>145</v>
      </c>
      <c r="AU520" s="239" t="s">
        <v>143</v>
      </c>
      <c r="AV520" s="13" t="s">
        <v>81</v>
      </c>
      <c r="AW520" s="13" t="s">
        <v>30</v>
      </c>
      <c r="AX520" s="13" t="s">
        <v>73</v>
      </c>
      <c r="AY520" s="239" t="s">
        <v>134</v>
      </c>
    </row>
    <row r="521" s="14" customFormat="1">
      <c r="A521" s="14"/>
      <c r="B521" s="240"/>
      <c r="C521" s="241"/>
      <c r="D521" s="231" t="s">
        <v>145</v>
      </c>
      <c r="E521" s="242" t="s">
        <v>1</v>
      </c>
      <c r="F521" s="243" t="s">
        <v>81</v>
      </c>
      <c r="G521" s="241"/>
      <c r="H521" s="244">
        <v>1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0" t="s">
        <v>145</v>
      </c>
      <c r="AU521" s="250" t="s">
        <v>143</v>
      </c>
      <c r="AV521" s="14" t="s">
        <v>143</v>
      </c>
      <c r="AW521" s="14" t="s">
        <v>30</v>
      </c>
      <c r="AX521" s="14" t="s">
        <v>81</v>
      </c>
      <c r="AY521" s="250" t="s">
        <v>134</v>
      </c>
    </row>
    <row r="522" s="2" customFormat="1" ht="16.5" customHeight="1">
      <c r="A522" s="38"/>
      <c r="B522" s="39"/>
      <c r="C522" s="215" t="s">
        <v>657</v>
      </c>
      <c r="D522" s="215" t="s">
        <v>138</v>
      </c>
      <c r="E522" s="216" t="s">
        <v>658</v>
      </c>
      <c r="F522" s="217" t="s">
        <v>659</v>
      </c>
      <c r="G522" s="218" t="s">
        <v>141</v>
      </c>
      <c r="H522" s="219">
        <v>1</v>
      </c>
      <c r="I522" s="220"/>
      <c r="J522" s="221">
        <f>ROUND(I522*H522,2)</f>
        <v>0</v>
      </c>
      <c r="K522" s="222"/>
      <c r="L522" s="44"/>
      <c r="M522" s="223" t="s">
        <v>1</v>
      </c>
      <c r="N522" s="224" t="s">
        <v>39</v>
      </c>
      <c r="O522" s="91"/>
      <c r="P522" s="225">
        <f>O522*H522</f>
        <v>0</v>
      </c>
      <c r="Q522" s="225">
        <v>0.00109</v>
      </c>
      <c r="R522" s="225">
        <f>Q522*H522</f>
        <v>0.00109</v>
      </c>
      <c r="S522" s="225">
        <v>0</v>
      </c>
      <c r="T522" s="226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7" t="s">
        <v>195</v>
      </c>
      <c r="AT522" s="227" t="s">
        <v>138</v>
      </c>
      <c r="AU522" s="227" t="s">
        <v>143</v>
      </c>
      <c r="AY522" s="17" t="s">
        <v>134</v>
      </c>
      <c r="BE522" s="228">
        <f>IF(N522="základní",J522,0)</f>
        <v>0</v>
      </c>
      <c r="BF522" s="228">
        <f>IF(N522="snížená",J522,0)</f>
        <v>0</v>
      </c>
      <c r="BG522" s="228">
        <f>IF(N522="zákl. přenesená",J522,0)</f>
        <v>0</v>
      </c>
      <c r="BH522" s="228">
        <f>IF(N522="sníž. přenesená",J522,0)</f>
        <v>0</v>
      </c>
      <c r="BI522" s="228">
        <f>IF(N522="nulová",J522,0)</f>
        <v>0</v>
      </c>
      <c r="BJ522" s="17" t="s">
        <v>143</v>
      </c>
      <c r="BK522" s="228">
        <f>ROUND(I522*H522,2)</f>
        <v>0</v>
      </c>
      <c r="BL522" s="17" t="s">
        <v>195</v>
      </c>
      <c r="BM522" s="227" t="s">
        <v>660</v>
      </c>
    </row>
    <row r="523" s="13" customFormat="1">
      <c r="A523" s="13"/>
      <c r="B523" s="229"/>
      <c r="C523" s="230"/>
      <c r="D523" s="231" t="s">
        <v>145</v>
      </c>
      <c r="E523" s="232" t="s">
        <v>1</v>
      </c>
      <c r="F523" s="233" t="s">
        <v>488</v>
      </c>
      <c r="G523" s="230"/>
      <c r="H523" s="232" t="s">
        <v>1</v>
      </c>
      <c r="I523" s="234"/>
      <c r="J523" s="230"/>
      <c r="K523" s="230"/>
      <c r="L523" s="235"/>
      <c r="M523" s="236"/>
      <c r="N523" s="237"/>
      <c r="O523" s="237"/>
      <c r="P523" s="237"/>
      <c r="Q523" s="237"/>
      <c r="R523" s="237"/>
      <c r="S523" s="237"/>
      <c r="T523" s="23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9" t="s">
        <v>145</v>
      </c>
      <c r="AU523" s="239" t="s">
        <v>143</v>
      </c>
      <c r="AV523" s="13" t="s">
        <v>81</v>
      </c>
      <c r="AW523" s="13" t="s">
        <v>30</v>
      </c>
      <c r="AX523" s="13" t="s">
        <v>73</v>
      </c>
      <c r="AY523" s="239" t="s">
        <v>134</v>
      </c>
    </row>
    <row r="524" s="14" customFormat="1">
      <c r="A524" s="14"/>
      <c r="B524" s="240"/>
      <c r="C524" s="241"/>
      <c r="D524" s="231" t="s">
        <v>145</v>
      </c>
      <c r="E524" s="242" t="s">
        <v>1</v>
      </c>
      <c r="F524" s="243" t="s">
        <v>81</v>
      </c>
      <c r="G524" s="241"/>
      <c r="H524" s="244">
        <v>1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0" t="s">
        <v>145</v>
      </c>
      <c r="AU524" s="250" t="s">
        <v>143</v>
      </c>
      <c r="AV524" s="14" t="s">
        <v>143</v>
      </c>
      <c r="AW524" s="14" t="s">
        <v>30</v>
      </c>
      <c r="AX524" s="14" t="s">
        <v>81</v>
      </c>
      <c r="AY524" s="250" t="s">
        <v>134</v>
      </c>
    </row>
    <row r="525" s="2" customFormat="1" ht="16.5" customHeight="1">
      <c r="A525" s="38"/>
      <c r="B525" s="39"/>
      <c r="C525" s="215" t="s">
        <v>251</v>
      </c>
      <c r="D525" s="215" t="s">
        <v>138</v>
      </c>
      <c r="E525" s="216" t="s">
        <v>661</v>
      </c>
      <c r="F525" s="217" t="s">
        <v>662</v>
      </c>
      <c r="G525" s="218" t="s">
        <v>525</v>
      </c>
      <c r="H525" s="219">
        <v>1</v>
      </c>
      <c r="I525" s="220"/>
      <c r="J525" s="221">
        <f>ROUND(I525*H525,2)</f>
        <v>0</v>
      </c>
      <c r="K525" s="222"/>
      <c r="L525" s="44"/>
      <c r="M525" s="223" t="s">
        <v>1</v>
      </c>
      <c r="N525" s="224" t="s">
        <v>39</v>
      </c>
      <c r="O525" s="91"/>
      <c r="P525" s="225">
        <f>O525*H525</f>
        <v>0</v>
      </c>
      <c r="Q525" s="225">
        <v>0</v>
      </c>
      <c r="R525" s="225">
        <f>Q525*H525</f>
        <v>0</v>
      </c>
      <c r="S525" s="225">
        <v>0.00156</v>
      </c>
      <c r="T525" s="226">
        <f>S525*H525</f>
        <v>0.00156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7" t="s">
        <v>195</v>
      </c>
      <c r="AT525" s="227" t="s">
        <v>138</v>
      </c>
      <c r="AU525" s="227" t="s">
        <v>143</v>
      </c>
      <c r="AY525" s="17" t="s">
        <v>134</v>
      </c>
      <c r="BE525" s="228">
        <f>IF(N525="základní",J525,0)</f>
        <v>0</v>
      </c>
      <c r="BF525" s="228">
        <f>IF(N525="snížená",J525,0)</f>
        <v>0</v>
      </c>
      <c r="BG525" s="228">
        <f>IF(N525="zákl. přenesená",J525,0)</f>
        <v>0</v>
      </c>
      <c r="BH525" s="228">
        <f>IF(N525="sníž. přenesená",J525,0)</f>
        <v>0</v>
      </c>
      <c r="BI525" s="228">
        <f>IF(N525="nulová",J525,0)</f>
        <v>0</v>
      </c>
      <c r="BJ525" s="17" t="s">
        <v>143</v>
      </c>
      <c r="BK525" s="228">
        <f>ROUND(I525*H525,2)</f>
        <v>0</v>
      </c>
      <c r="BL525" s="17" t="s">
        <v>195</v>
      </c>
      <c r="BM525" s="227" t="s">
        <v>663</v>
      </c>
    </row>
    <row r="526" s="13" customFormat="1">
      <c r="A526" s="13"/>
      <c r="B526" s="229"/>
      <c r="C526" s="230"/>
      <c r="D526" s="231" t="s">
        <v>145</v>
      </c>
      <c r="E526" s="232" t="s">
        <v>1</v>
      </c>
      <c r="F526" s="233" t="s">
        <v>466</v>
      </c>
      <c r="G526" s="230"/>
      <c r="H526" s="232" t="s">
        <v>1</v>
      </c>
      <c r="I526" s="234"/>
      <c r="J526" s="230"/>
      <c r="K526" s="230"/>
      <c r="L526" s="235"/>
      <c r="M526" s="236"/>
      <c r="N526" s="237"/>
      <c r="O526" s="237"/>
      <c r="P526" s="237"/>
      <c r="Q526" s="237"/>
      <c r="R526" s="237"/>
      <c r="S526" s="237"/>
      <c r="T526" s="23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9" t="s">
        <v>145</v>
      </c>
      <c r="AU526" s="239" t="s">
        <v>143</v>
      </c>
      <c r="AV526" s="13" t="s">
        <v>81</v>
      </c>
      <c r="AW526" s="13" t="s">
        <v>30</v>
      </c>
      <c r="AX526" s="13" t="s">
        <v>73</v>
      </c>
      <c r="AY526" s="239" t="s">
        <v>134</v>
      </c>
    </row>
    <row r="527" s="14" customFormat="1">
      <c r="A527" s="14"/>
      <c r="B527" s="240"/>
      <c r="C527" s="241"/>
      <c r="D527" s="231" t="s">
        <v>145</v>
      </c>
      <c r="E527" s="242" t="s">
        <v>1</v>
      </c>
      <c r="F527" s="243" t="s">
        <v>81</v>
      </c>
      <c r="G527" s="241"/>
      <c r="H527" s="244">
        <v>1</v>
      </c>
      <c r="I527" s="245"/>
      <c r="J527" s="241"/>
      <c r="K527" s="241"/>
      <c r="L527" s="246"/>
      <c r="M527" s="247"/>
      <c r="N527" s="248"/>
      <c r="O527" s="248"/>
      <c r="P527" s="248"/>
      <c r="Q527" s="248"/>
      <c r="R527" s="248"/>
      <c r="S527" s="248"/>
      <c r="T527" s="249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0" t="s">
        <v>145</v>
      </c>
      <c r="AU527" s="250" t="s">
        <v>143</v>
      </c>
      <c r="AV527" s="14" t="s">
        <v>143</v>
      </c>
      <c r="AW527" s="14" t="s">
        <v>30</v>
      </c>
      <c r="AX527" s="14" t="s">
        <v>81</v>
      </c>
      <c r="AY527" s="250" t="s">
        <v>134</v>
      </c>
    </row>
    <row r="528" s="2" customFormat="1" ht="16.5" customHeight="1">
      <c r="A528" s="38"/>
      <c r="B528" s="39"/>
      <c r="C528" s="215" t="s">
        <v>253</v>
      </c>
      <c r="D528" s="215" t="s">
        <v>138</v>
      </c>
      <c r="E528" s="216" t="s">
        <v>664</v>
      </c>
      <c r="F528" s="217" t="s">
        <v>665</v>
      </c>
      <c r="G528" s="218" t="s">
        <v>525</v>
      </c>
      <c r="H528" s="219">
        <v>1</v>
      </c>
      <c r="I528" s="220"/>
      <c r="J528" s="221">
        <f>ROUND(I528*H528,2)</f>
        <v>0</v>
      </c>
      <c r="K528" s="222"/>
      <c r="L528" s="44"/>
      <c r="M528" s="223" t="s">
        <v>1</v>
      </c>
      <c r="N528" s="224" t="s">
        <v>39</v>
      </c>
      <c r="O528" s="91"/>
      <c r="P528" s="225">
        <f>O528*H528</f>
        <v>0</v>
      </c>
      <c r="Q528" s="225">
        <v>0</v>
      </c>
      <c r="R528" s="225">
        <f>Q528*H528</f>
        <v>0</v>
      </c>
      <c r="S528" s="225">
        <v>0.00085999999999999998</v>
      </c>
      <c r="T528" s="226">
        <f>S528*H528</f>
        <v>0.00085999999999999998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7" t="s">
        <v>195</v>
      </c>
      <c r="AT528" s="227" t="s">
        <v>138</v>
      </c>
      <c r="AU528" s="227" t="s">
        <v>143</v>
      </c>
      <c r="AY528" s="17" t="s">
        <v>134</v>
      </c>
      <c r="BE528" s="228">
        <f>IF(N528="základní",J528,0)</f>
        <v>0</v>
      </c>
      <c r="BF528" s="228">
        <f>IF(N528="snížená",J528,0)</f>
        <v>0</v>
      </c>
      <c r="BG528" s="228">
        <f>IF(N528="zákl. přenesená",J528,0)</f>
        <v>0</v>
      </c>
      <c r="BH528" s="228">
        <f>IF(N528="sníž. přenesená",J528,0)</f>
        <v>0</v>
      </c>
      <c r="BI528" s="228">
        <f>IF(N528="nulová",J528,0)</f>
        <v>0</v>
      </c>
      <c r="BJ528" s="17" t="s">
        <v>143</v>
      </c>
      <c r="BK528" s="228">
        <f>ROUND(I528*H528,2)</f>
        <v>0</v>
      </c>
      <c r="BL528" s="17" t="s">
        <v>195</v>
      </c>
      <c r="BM528" s="227" t="s">
        <v>666</v>
      </c>
    </row>
    <row r="529" s="13" customFormat="1">
      <c r="A529" s="13"/>
      <c r="B529" s="229"/>
      <c r="C529" s="230"/>
      <c r="D529" s="231" t="s">
        <v>145</v>
      </c>
      <c r="E529" s="232" t="s">
        <v>1</v>
      </c>
      <c r="F529" s="233" t="s">
        <v>667</v>
      </c>
      <c r="G529" s="230"/>
      <c r="H529" s="232" t="s">
        <v>1</v>
      </c>
      <c r="I529" s="234"/>
      <c r="J529" s="230"/>
      <c r="K529" s="230"/>
      <c r="L529" s="235"/>
      <c r="M529" s="236"/>
      <c r="N529" s="237"/>
      <c r="O529" s="237"/>
      <c r="P529" s="237"/>
      <c r="Q529" s="237"/>
      <c r="R529" s="237"/>
      <c r="S529" s="237"/>
      <c r="T529" s="23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9" t="s">
        <v>145</v>
      </c>
      <c r="AU529" s="239" t="s">
        <v>143</v>
      </c>
      <c r="AV529" s="13" t="s">
        <v>81</v>
      </c>
      <c r="AW529" s="13" t="s">
        <v>30</v>
      </c>
      <c r="AX529" s="13" t="s">
        <v>73</v>
      </c>
      <c r="AY529" s="239" t="s">
        <v>134</v>
      </c>
    </row>
    <row r="530" s="14" customFormat="1">
      <c r="A530" s="14"/>
      <c r="B530" s="240"/>
      <c r="C530" s="241"/>
      <c r="D530" s="231" t="s">
        <v>145</v>
      </c>
      <c r="E530" s="242" t="s">
        <v>1</v>
      </c>
      <c r="F530" s="243" t="s">
        <v>81</v>
      </c>
      <c r="G530" s="241"/>
      <c r="H530" s="244">
        <v>1</v>
      </c>
      <c r="I530" s="245"/>
      <c r="J530" s="241"/>
      <c r="K530" s="241"/>
      <c r="L530" s="246"/>
      <c r="M530" s="247"/>
      <c r="N530" s="248"/>
      <c r="O530" s="248"/>
      <c r="P530" s="248"/>
      <c r="Q530" s="248"/>
      <c r="R530" s="248"/>
      <c r="S530" s="248"/>
      <c r="T530" s="24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0" t="s">
        <v>145</v>
      </c>
      <c r="AU530" s="250" t="s">
        <v>143</v>
      </c>
      <c r="AV530" s="14" t="s">
        <v>143</v>
      </c>
      <c r="AW530" s="14" t="s">
        <v>30</v>
      </c>
      <c r="AX530" s="14" t="s">
        <v>81</v>
      </c>
      <c r="AY530" s="250" t="s">
        <v>134</v>
      </c>
    </row>
    <row r="531" s="2" customFormat="1" ht="24.15" customHeight="1">
      <c r="A531" s="38"/>
      <c r="B531" s="39"/>
      <c r="C531" s="215" t="s">
        <v>668</v>
      </c>
      <c r="D531" s="215" t="s">
        <v>138</v>
      </c>
      <c r="E531" s="216" t="s">
        <v>669</v>
      </c>
      <c r="F531" s="217" t="s">
        <v>670</v>
      </c>
      <c r="G531" s="218" t="s">
        <v>141</v>
      </c>
      <c r="H531" s="219">
        <v>1</v>
      </c>
      <c r="I531" s="220"/>
      <c r="J531" s="221">
        <f>ROUND(I531*H531,2)</f>
        <v>0</v>
      </c>
      <c r="K531" s="222"/>
      <c r="L531" s="44"/>
      <c r="M531" s="223" t="s">
        <v>1</v>
      </c>
      <c r="N531" s="224" t="s">
        <v>39</v>
      </c>
      <c r="O531" s="91"/>
      <c r="P531" s="225">
        <f>O531*H531</f>
        <v>0</v>
      </c>
      <c r="Q531" s="225">
        <v>4.0000000000000003E-05</v>
      </c>
      <c r="R531" s="225">
        <f>Q531*H531</f>
        <v>4.0000000000000003E-05</v>
      </c>
      <c r="S531" s="225">
        <v>0</v>
      </c>
      <c r="T531" s="226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7" t="s">
        <v>195</v>
      </c>
      <c r="AT531" s="227" t="s">
        <v>138</v>
      </c>
      <c r="AU531" s="227" t="s">
        <v>143</v>
      </c>
      <c r="AY531" s="17" t="s">
        <v>134</v>
      </c>
      <c r="BE531" s="228">
        <f>IF(N531="základní",J531,0)</f>
        <v>0</v>
      </c>
      <c r="BF531" s="228">
        <f>IF(N531="snížená",J531,0)</f>
        <v>0</v>
      </c>
      <c r="BG531" s="228">
        <f>IF(N531="zákl. přenesená",J531,0)</f>
        <v>0</v>
      </c>
      <c r="BH531" s="228">
        <f>IF(N531="sníž. přenesená",J531,0)</f>
        <v>0</v>
      </c>
      <c r="BI531" s="228">
        <f>IF(N531="nulová",J531,0)</f>
        <v>0</v>
      </c>
      <c r="BJ531" s="17" t="s">
        <v>143</v>
      </c>
      <c r="BK531" s="228">
        <f>ROUND(I531*H531,2)</f>
        <v>0</v>
      </c>
      <c r="BL531" s="17" t="s">
        <v>195</v>
      </c>
      <c r="BM531" s="227" t="s">
        <v>671</v>
      </c>
    </row>
    <row r="532" s="2" customFormat="1" ht="16.5" customHeight="1">
      <c r="A532" s="38"/>
      <c r="B532" s="39"/>
      <c r="C532" s="262" t="s">
        <v>672</v>
      </c>
      <c r="D532" s="262" t="s">
        <v>248</v>
      </c>
      <c r="E532" s="263" t="s">
        <v>673</v>
      </c>
      <c r="F532" s="264" t="s">
        <v>674</v>
      </c>
      <c r="G532" s="265" t="s">
        <v>141</v>
      </c>
      <c r="H532" s="266">
        <v>1</v>
      </c>
      <c r="I532" s="267"/>
      <c r="J532" s="268">
        <f>ROUND(I532*H532,2)</f>
        <v>0</v>
      </c>
      <c r="K532" s="269"/>
      <c r="L532" s="270"/>
      <c r="M532" s="271" t="s">
        <v>1</v>
      </c>
      <c r="N532" s="272" t="s">
        <v>39</v>
      </c>
      <c r="O532" s="91"/>
      <c r="P532" s="225">
        <f>O532*H532</f>
        <v>0</v>
      </c>
      <c r="Q532" s="225">
        <v>0.00147</v>
      </c>
      <c r="R532" s="225">
        <f>Q532*H532</f>
        <v>0.00147</v>
      </c>
      <c r="S532" s="225">
        <v>0</v>
      </c>
      <c r="T532" s="226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27" t="s">
        <v>386</v>
      </c>
      <c r="AT532" s="227" t="s">
        <v>248</v>
      </c>
      <c r="AU532" s="227" t="s">
        <v>143</v>
      </c>
      <c r="AY532" s="17" t="s">
        <v>134</v>
      </c>
      <c r="BE532" s="228">
        <f>IF(N532="základní",J532,0)</f>
        <v>0</v>
      </c>
      <c r="BF532" s="228">
        <f>IF(N532="snížená",J532,0)</f>
        <v>0</v>
      </c>
      <c r="BG532" s="228">
        <f>IF(N532="zákl. přenesená",J532,0)</f>
        <v>0</v>
      </c>
      <c r="BH532" s="228">
        <f>IF(N532="sníž. přenesená",J532,0)</f>
        <v>0</v>
      </c>
      <c r="BI532" s="228">
        <f>IF(N532="nulová",J532,0)</f>
        <v>0</v>
      </c>
      <c r="BJ532" s="17" t="s">
        <v>143</v>
      </c>
      <c r="BK532" s="228">
        <f>ROUND(I532*H532,2)</f>
        <v>0</v>
      </c>
      <c r="BL532" s="17" t="s">
        <v>195</v>
      </c>
      <c r="BM532" s="227" t="s">
        <v>675</v>
      </c>
    </row>
    <row r="533" s="2" customFormat="1" ht="24.15" customHeight="1">
      <c r="A533" s="38"/>
      <c r="B533" s="39"/>
      <c r="C533" s="215" t="s">
        <v>676</v>
      </c>
      <c r="D533" s="215" t="s">
        <v>138</v>
      </c>
      <c r="E533" s="216" t="s">
        <v>677</v>
      </c>
      <c r="F533" s="217" t="s">
        <v>678</v>
      </c>
      <c r="G533" s="218" t="s">
        <v>141</v>
      </c>
      <c r="H533" s="219">
        <v>1</v>
      </c>
      <c r="I533" s="220"/>
      <c r="J533" s="221">
        <f>ROUND(I533*H533,2)</f>
        <v>0</v>
      </c>
      <c r="K533" s="222"/>
      <c r="L533" s="44"/>
      <c r="M533" s="223" t="s">
        <v>1</v>
      </c>
      <c r="N533" s="224" t="s">
        <v>39</v>
      </c>
      <c r="O533" s="91"/>
      <c r="P533" s="225">
        <f>O533*H533</f>
        <v>0</v>
      </c>
      <c r="Q533" s="225">
        <v>0.00012</v>
      </c>
      <c r="R533" s="225">
        <f>Q533*H533</f>
        <v>0.00012</v>
      </c>
      <c r="S533" s="225">
        <v>0</v>
      </c>
      <c r="T533" s="226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7" t="s">
        <v>195</v>
      </c>
      <c r="AT533" s="227" t="s">
        <v>138</v>
      </c>
      <c r="AU533" s="227" t="s">
        <v>143</v>
      </c>
      <c r="AY533" s="17" t="s">
        <v>134</v>
      </c>
      <c r="BE533" s="228">
        <f>IF(N533="základní",J533,0)</f>
        <v>0</v>
      </c>
      <c r="BF533" s="228">
        <f>IF(N533="snížená",J533,0)</f>
        <v>0</v>
      </c>
      <c r="BG533" s="228">
        <f>IF(N533="zákl. přenesená",J533,0)</f>
        <v>0</v>
      </c>
      <c r="BH533" s="228">
        <f>IF(N533="sníž. přenesená",J533,0)</f>
        <v>0</v>
      </c>
      <c r="BI533" s="228">
        <f>IF(N533="nulová",J533,0)</f>
        <v>0</v>
      </c>
      <c r="BJ533" s="17" t="s">
        <v>143</v>
      </c>
      <c r="BK533" s="228">
        <f>ROUND(I533*H533,2)</f>
        <v>0</v>
      </c>
      <c r="BL533" s="17" t="s">
        <v>195</v>
      </c>
      <c r="BM533" s="227" t="s">
        <v>679</v>
      </c>
    </row>
    <row r="534" s="2" customFormat="1" ht="24.15" customHeight="1">
      <c r="A534" s="38"/>
      <c r="B534" s="39"/>
      <c r="C534" s="262" t="s">
        <v>680</v>
      </c>
      <c r="D534" s="262" t="s">
        <v>248</v>
      </c>
      <c r="E534" s="263" t="s">
        <v>681</v>
      </c>
      <c r="F534" s="264" t="s">
        <v>682</v>
      </c>
      <c r="G534" s="265" t="s">
        <v>141</v>
      </c>
      <c r="H534" s="266">
        <v>1</v>
      </c>
      <c r="I534" s="267"/>
      <c r="J534" s="268">
        <f>ROUND(I534*H534,2)</f>
        <v>0</v>
      </c>
      <c r="K534" s="269"/>
      <c r="L534" s="270"/>
      <c r="M534" s="271" t="s">
        <v>1</v>
      </c>
      <c r="N534" s="272" t="s">
        <v>39</v>
      </c>
      <c r="O534" s="91"/>
      <c r="P534" s="225">
        <f>O534*H534</f>
        <v>0</v>
      </c>
      <c r="Q534" s="225">
        <v>0.0026199999999999999</v>
      </c>
      <c r="R534" s="225">
        <f>Q534*H534</f>
        <v>0.0026199999999999999</v>
      </c>
      <c r="S534" s="225">
        <v>0</v>
      </c>
      <c r="T534" s="226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7" t="s">
        <v>386</v>
      </c>
      <c r="AT534" s="227" t="s">
        <v>248</v>
      </c>
      <c r="AU534" s="227" t="s">
        <v>143</v>
      </c>
      <c r="AY534" s="17" t="s">
        <v>134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17" t="s">
        <v>143</v>
      </c>
      <c r="BK534" s="228">
        <f>ROUND(I534*H534,2)</f>
        <v>0</v>
      </c>
      <c r="BL534" s="17" t="s">
        <v>195</v>
      </c>
      <c r="BM534" s="227" t="s">
        <v>683</v>
      </c>
    </row>
    <row r="535" s="2" customFormat="1" ht="16.5" customHeight="1">
      <c r="A535" s="38"/>
      <c r="B535" s="39"/>
      <c r="C535" s="262" t="s">
        <v>684</v>
      </c>
      <c r="D535" s="262" t="s">
        <v>248</v>
      </c>
      <c r="E535" s="263" t="s">
        <v>685</v>
      </c>
      <c r="F535" s="264" t="s">
        <v>686</v>
      </c>
      <c r="G535" s="265" t="s">
        <v>687</v>
      </c>
      <c r="H535" s="266">
        <v>1</v>
      </c>
      <c r="I535" s="267"/>
      <c r="J535" s="268">
        <f>ROUND(I535*H535,2)</f>
        <v>0</v>
      </c>
      <c r="K535" s="269"/>
      <c r="L535" s="270"/>
      <c r="M535" s="271" t="s">
        <v>1</v>
      </c>
      <c r="N535" s="272" t="s">
        <v>39</v>
      </c>
      <c r="O535" s="91"/>
      <c r="P535" s="225">
        <f>O535*H535</f>
        <v>0</v>
      </c>
      <c r="Q535" s="225">
        <v>0.00097999999999999997</v>
      </c>
      <c r="R535" s="225">
        <f>Q535*H535</f>
        <v>0.00097999999999999997</v>
      </c>
      <c r="S535" s="225">
        <v>0</v>
      </c>
      <c r="T535" s="226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27" t="s">
        <v>386</v>
      </c>
      <c r="AT535" s="227" t="s">
        <v>248</v>
      </c>
      <c r="AU535" s="227" t="s">
        <v>143</v>
      </c>
      <c r="AY535" s="17" t="s">
        <v>134</v>
      </c>
      <c r="BE535" s="228">
        <f>IF(N535="základní",J535,0)</f>
        <v>0</v>
      </c>
      <c r="BF535" s="228">
        <f>IF(N535="snížená",J535,0)</f>
        <v>0</v>
      </c>
      <c r="BG535" s="228">
        <f>IF(N535="zákl. přenesená",J535,0)</f>
        <v>0</v>
      </c>
      <c r="BH535" s="228">
        <f>IF(N535="sníž. přenesená",J535,0)</f>
        <v>0</v>
      </c>
      <c r="BI535" s="228">
        <f>IF(N535="nulová",J535,0)</f>
        <v>0</v>
      </c>
      <c r="BJ535" s="17" t="s">
        <v>143</v>
      </c>
      <c r="BK535" s="228">
        <f>ROUND(I535*H535,2)</f>
        <v>0</v>
      </c>
      <c r="BL535" s="17" t="s">
        <v>195</v>
      </c>
      <c r="BM535" s="227" t="s">
        <v>688</v>
      </c>
    </row>
    <row r="536" s="2" customFormat="1" ht="16.5" customHeight="1">
      <c r="A536" s="38"/>
      <c r="B536" s="39"/>
      <c r="C536" s="215" t="s">
        <v>689</v>
      </c>
      <c r="D536" s="215" t="s">
        <v>138</v>
      </c>
      <c r="E536" s="216" t="s">
        <v>690</v>
      </c>
      <c r="F536" s="217" t="s">
        <v>691</v>
      </c>
      <c r="G536" s="218" t="s">
        <v>141</v>
      </c>
      <c r="H536" s="219">
        <v>1</v>
      </c>
      <c r="I536" s="220"/>
      <c r="J536" s="221">
        <f>ROUND(I536*H536,2)</f>
        <v>0</v>
      </c>
      <c r="K536" s="222"/>
      <c r="L536" s="44"/>
      <c r="M536" s="223" t="s">
        <v>1</v>
      </c>
      <c r="N536" s="224" t="s">
        <v>39</v>
      </c>
      <c r="O536" s="91"/>
      <c r="P536" s="225">
        <f>O536*H536</f>
        <v>0</v>
      </c>
      <c r="Q536" s="225">
        <v>0</v>
      </c>
      <c r="R536" s="225">
        <f>Q536*H536</f>
        <v>0</v>
      </c>
      <c r="S536" s="225">
        <v>0.00085999999999999998</v>
      </c>
      <c r="T536" s="226">
        <f>S536*H536</f>
        <v>0.00085999999999999998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7" t="s">
        <v>195</v>
      </c>
      <c r="AT536" s="227" t="s">
        <v>138</v>
      </c>
      <c r="AU536" s="227" t="s">
        <v>143</v>
      </c>
      <c r="AY536" s="17" t="s">
        <v>134</v>
      </c>
      <c r="BE536" s="228">
        <f>IF(N536="základní",J536,0)</f>
        <v>0</v>
      </c>
      <c r="BF536" s="228">
        <f>IF(N536="snížená",J536,0)</f>
        <v>0</v>
      </c>
      <c r="BG536" s="228">
        <f>IF(N536="zákl. přenesená",J536,0)</f>
        <v>0</v>
      </c>
      <c r="BH536" s="228">
        <f>IF(N536="sníž. přenesená",J536,0)</f>
        <v>0</v>
      </c>
      <c r="BI536" s="228">
        <f>IF(N536="nulová",J536,0)</f>
        <v>0</v>
      </c>
      <c r="BJ536" s="17" t="s">
        <v>143</v>
      </c>
      <c r="BK536" s="228">
        <f>ROUND(I536*H536,2)</f>
        <v>0</v>
      </c>
      <c r="BL536" s="17" t="s">
        <v>195</v>
      </c>
      <c r="BM536" s="227" t="s">
        <v>692</v>
      </c>
    </row>
    <row r="537" s="13" customFormat="1">
      <c r="A537" s="13"/>
      <c r="B537" s="229"/>
      <c r="C537" s="230"/>
      <c r="D537" s="231" t="s">
        <v>145</v>
      </c>
      <c r="E537" s="232" t="s">
        <v>1</v>
      </c>
      <c r="F537" s="233" t="s">
        <v>311</v>
      </c>
      <c r="G537" s="230"/>
      <c r="H537" s="232" t="s">
        <v>1</v>
      </c>
      <c r="I537" s="234"/>
      <c r="J537" s="230"/>
      <c r="K537" s="230"/>
      <c r="L537" s="235"/>
      <c r="M537" s="236"/>
      <c r="N537" s="237"/>
      <c r="O537" s="237"/>
      <c r="P537" s="237"/>
      <c r="Q537" s="237"/>
      <c r="R537" s="237"/>
      <c r="S537" s="237"/>
      <c r="T537" s="23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9" t="s">
        <v>145</v>
      </c>
      <c r="AU537" s="239" t="s">
        <v>143</v>
      </c>
      <c r="AV537" s="13" t="s">
        <v>81</v>
      </c>
      <c r="AW537" s="13" t="s">
        <v>30</v>
      </c>
      <c r="AX537" s="13" t="s">
        <v>73</v>
      </c>
      <c r="AY537" s="239" t="s">
        <v>134</v>
      </c>
    </row>
    <row r="538" s="14" customFormat="1">
      <c r="A538" s="14"/>
      <c r="B538" s="240"/>
      <c r="C538" s="241"/>
      <c r="D538" s="231" t="s">
        <v>145</v>
      </c>
      <c r="E538" s="242" t="s">
        <v>1</v>
      </c>
      <c r="F538" s="243" t="s">
        <v>81</v>
      </c>
      <c r="G538" s="241"/>
      <c r="H538" s="244">
        <v>1</v>
      </c>
      <c r="I538" s="245"/>
      <c r="J538" s="241"/>
      <c r="K538" s="241"/>
      <c r="L538" s="246"/>
      <c r="M538" s="247"/>
      <c r="N538" s="248"/>
      <c r="O538" s="248"/>
      <c r="P538" s="248"/>
      <c r="Q538" s="248"/>
      <c r="R538" s="248"/>
      <c r="S538" s="248"/>
      <c r="T538" s="249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0" t="s">
        <v>145</v>
      </c>
      <c r="AU538" s="250" t="s">
        <v>143</v>
      </c>
      <c r="AV538" s="14" t="s">
        <v>143</v>
      </c>
      <c r="AW538" s="14" t="s">
        <v>30</v>
      </c>
      <c r="AX538" s="14" t="s">
        <v>81</v>
      </c>
      <c r="AY538" s="250" t="s">
        <v>134</v>
      </c>
    </row>
    <row r="539" s="2" customFormat="1" ht="24.15" customHeight="1">
      <c r="A539" s="38"/>
      <c r="B539" s="39"/>
      <c r="C539" s="215" t="s">
        <v>693</v>
      </c>
      <c r="D539" s="215" t="s">
        <v>138</v>
      </c>
      <c r="E539" s="216" t="s">
        <v>694</v>
      </c>
      <c r="F539" s="217" t="s">
        <v>695</v>
      </c>
      <c r="G539" s="218" t="s">
        <v>141</v>
      </c>
      <c r="H539" s="219">
        <v>1</v>
      </c>
      <c r="I539" s="220"/>
      <c r="J539" s="221">
        <f>ROUND(I539*H539,2)</f>
        <v>0</v>
      </c>
      <c r="K539" s="222"/>
      <c r="L539" s="44"/>
      <c r="M539" s="223" t="s">
        <v>1</v>
      </c>
      <c r="N539" s="224" t="s">
        <v>39</v>
      </c>
      <c r="O539" s="91"/>
      <c r="P539" s="225">
        <f>O539*H539</f>
        <v>0</v>
      </c>
      <c r="Q539" s="225">
        <v>6.0000000000000002E-05</v>
      </c>
      <c r="R539" s="225">
        <f>Q539*H539</f>
        <v>6.0000000000000002E-05</v>
      </c>
      <c r="S539" s="225">
        <v>0</v>
      </c>
      <c r="T539" s="226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7" t="s">
        <v>195</v>
      </c>
      <c r="AT539" s="227" t="s">
        <v>138</v>
      </c>
      <c r="AU539" s="227" t="s">
        <v>143</v>
      </c>
      <c r="AY539" s="17" t="s">
        <v>134</v>
      </c>
      <c r="BE539" s="228">
        <f>IF(N539="základní",J539,0)</f>
        <v>0</v>
      </c>
      <c r="BF539" s="228">
        <f>IF(N539="snížená",J539,0)</f>
        <v>0</v>
      </c>
      <c r="BG539" s="228">
        <f>IF(N539="zákl. přenesená",J539,0)</f>
        <v>0</v>
      </c>
      <c r="BH539" s="228">
        <f>IF(N539="sníž. přenesená",J539,0)</f>
        <v>0</v>
      </c>
      <c r="BI539" s="228">
        <f>IF(N539="nulová",J539,0)</f>
        <v>0</v>
      </c>
      <c r="BJ539" s="17" t="s">
        <v>143</v>
      </c>
      <c r="BK539" s="228">
        <f>ROUND(I539*H539,2)</f>
        <v>0</v>
      </c>
      <c r="BL539" s="17" t="s">
        <v>195</v>
      </c>
      <c r="BM539" s="227" t="s">
        <v>696</v>
      </c>
    </row>
    <row r="540" s="13" customFormat="1">
      <c r="A540" s="13"/>
      <c r="B540" s="229"/>
      <c r="C540" s="230"/>
      <c r="D540" s="231" t="s">
        <v>145</v>
      </c>
      <c r="E540" s="232" t="s">
        <v>1</v>
      </c>
      <c r="F540" s="233" t="s">
        <v>455</v>
      </c>
      <c r="G540" s="230"/>
      <c r="H540" s="232" t="s">
        <v>1</v>
      </c>
      <c r="I540" s="234"/>
      <c r="J540" s="230"/>
      <c r="K540" s="230"/>
      <c r="L540" s="235"/>
      <c r="M540" s="236"/>
      <c r="N540" s="237"/>
      <c r="O540" s="237"/>
      <c r="P540" s="237"/>
      <c r="Q540" s="237"/>
      <c r="R540" s="237"/>
      <c r="S540" s="237"/>
      <c r="T540" s="23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9" t="s">
        <v>145</v>
      </c>
      <c r="AU540" s="239" t="s">
        <v>143</v>
      </c>
      <c r="AV540" s="13" t="s">
        <v>81</v>
      </c>
      <c r="AW540" s="13" t="s">
        <v>30</v>
      </c>
      <c r="AX540" s="13" t="s">
        <v>73</v>
      </c>
      <c r="AY540" s="239" t="s">
        <v>134</v>
      </c>
    </row>
    <row r="541" s="14" customFormat="1">
      <c r="A541" s="14"/>
      <c r="B541" s="240"/>
      <c r="C541" s="241"/>
      <c r="D541" s="231" t="s">
        <v>145</v>
      </c>
      <c r="E541" s="242" t="s">
        <v>1</v>
      </c>
      <c r="F541" s="243" t="s">
        <v>81</v>
      </c>
      <c r="G541" s="241"/>
      <c r="H541" s="244">
        <v>1</v>
      </c>
      <c r="I541" s="245"/>
      <c r="J541" s="241"/>
      <c r="K541" s="241"/>
      <c r="L541" s="246"/>
      <c r="M541" s="247"/>
      <c r="N541" s="248"/>
      <c r="O541" s="248"/>
      <c r="P541" s="248"/>
      <c r="Q541" s="248"/>
      <c r="R541" s="248"/>
      <c r="S541" s="248"/>
      <c r="T541" s="24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0" t="s">
        <v>145</v>
      </c>
      <c r="AU541" s="250" t="s">
        <v>143</v>
      </c>
      <c r="AV541" s="14" t="s">
        <v>143</v>
      </c>
      <c r="AW541" s="14" t="s">
        <v>30</v>
      </c>
      <c r="AX541" s="14" t="s">
        <v>73</v>
      </c>
      <c r="AY541" s="250" t="s">
        <v>134</v>
      </c>
    </row>
    <row r="542" s="15" customFormat="1">
      <c r="A542" s="15"/>
      <c r="B542" s="251"/>
      <c r="C542" s="252"/>
      <c r="D542" s="231" t="s">
        <v>145</v>
      </c>
      <c r="E542" s="253" t="s">
        <v>1</v>
      </c>
      <c r="F542" s="254" t="s">
        <v>168</v>
      </c>
      <c r="G542" s="252"/>
      <c r="H542" s="255">
        <v>1</v>
      </c>
      <c r="I542" s="256"/>
      <c r="J542" s="252"/>
      <c r="K542" s="252"/>
      <c r="L542" s="257"/>
      <c r="M542" s="258"/>
      <c r="N542" s="259"/>
      <c r="O542" s="259"/>
      <c r="P542" s="259"/>
      <c r="Q542" s="259"/>
      <c r="R542" s="259"/>
      <c r="S542" s="259"/>
      <c r="T542" s="260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61" t="s">
        <v>145</v>
      </c>
      <c r="AU542" s="261" t="s">
        <v>143</v>
      </c>
      <c r="AV542" s="15" t="s">
        <v>142</v>
      </c>
      <c r="AW542" s="15" t="s">
        <v>30</v>
      </c>
      <c r="AX542" s="15" t="s">
        <v>81</v>
      </c>
      <c r="AY542" s="261" t="s">
        <v>134</v>
      </c>
    </row>
    <row r="543" s="2" customFormat="1" ht="33" customHeight="1">
      <c r="A543" s="38"/>
      <c r="B543" s="39"/>
      <c r="C543" s="262" t="s">
        <v>697</v>
      </c>
      <c r="D543" s="262" t="s">
        <v>248</v>
      </c>
      <c r="E543" s="263" t="s">
        <v>698</v>
      </c>
      <c r="F543" s="264" t="s">
        <v>699</v>
      </c>
      <c r="G543" s="265" t="s">
        <v>141</v>
      </c>
      <c r="H543" s="266">
        <v>1</v>
      </c>
      <c r="I543" s="267"/>
      <c r="J543" s="268">
        <f>ROUND(I543*H543,2)</f>
        <v>0</v>
      </c>
      <c r="K543" s="269"/>
      <c r="L543" s="270"/>
      <c r="M543" s="271" t="s">
        <v>1</v>
      </c>
      <c r="N543" s="272" t="s">
        <v>39</v>
      </c>
      <c r="O543" s="91"/>
      <c r="P543" s="225">
        <f>O543*H543</f>
        <v>0</v>
      </c>
      <c r="Q543" s="225">
        <v>0.00038000000000000002</v>
      </c>
      <c r="R543" s="225">
        <f>Q543*H543</f>
        <v>0.00038000000000000002</v>
      </c>
      <c r="S543" s="225">
        <v>0</v>
      </c>
      <c r="T543" s="226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27" t="s">
        <v>386</v>
      </c>
      <c r="AT543" s="227" t="s">
        <v>248</v>
      </c>
      <c r="AU543" s="227" t="s">
        <v>143</v>
      </c>
      <c r="AY543" s="17" t="s">
        <v>134</v>
      </c>
      <c r="BE543" s="228">
        <f>IF(N543="základní",J543,0)</f>
        <v>0</v>
      </c>
      <c r="BF543" s="228">
        <f>IF(N543="snížená",J543,0)</f>
        <v>0</v>
      </c>
      <c r="BG543" s="228">
        <f>IF(N543="zákl. přenesená",J543,0)</f>
        <v>0</v>
      </c>
      <c r="BH543" s="228">
        <f>IF(N543="sníž. přenesená",J543,0)</f>
        <v>0</v>
      </c>
      <c r="BI543" s="228">
        <f>IF(N543="nulová",J543,0)</f>
        <v>0</v>
      </c>
      <c r="BJ543" s="17" t="s">
        <v>143</v>
      </c>
      <c r="BK543" s="228">
        <f>ROUND(I543*H543,2)</f>
        <v>0</v>
      </c>
      <c r="BL543" s="17" t="s">
        <v>195</v>
      </c>
      <c r="BM543" s="227" t="s">
        <v>700</v>
      </c>
    </row>
    <row r="544" s="2" customFormat="1" ht="16.5" customHeight="1">
      <c r="A544" s="38"/>
      <c r="B544" s="39"/>
      <c r="C544" s="215" t="s">
        <v>521</v>
      </c>
      <c r="D544" s="215" t="s">
        <v>138</v>
      </c>
      <c r="E544" s="216" t="s">
        <v>701</v>
      </c>
      <c r="F544" s="217" t="s">
        <v>702</v>
      </c>
      <c r="G544" s="218" t="s">
        <v>141</v>
      </c>
      <c r="H544" s="219">
        <v>2</v>
      </c>
      <c r="I544" s="220"/>
      <c r="J544" s="221">
        <f>ROUND(I544*H544,2)</f>
        <v>0</v>
      </c>
      <c r="K544" s="222"/>
      <c r="L544" s="44"/>
      <c r="M544" s="223" t="s">
        <v>1</v>
      </c>
      <c r="N544" s="224" t="s">
        <v>39</v>
      </c>
      <c r="O544" s="91"/>
      <c r="P544" s="225">
        <f>O544*H544</f>
        <v>0</v>
      </c>
      <c r="Q544" s="225">
        <v>0</v>
      </c>
      <c r="R544" s="225">
        <f>Q544*H544</f>
        <v>0</v>
      </c>
      <c r="S544" s="225">
        <v>0.00122</v>
      </c>
      <c r="T544" s="226">
        <f>S544*H544</f>
        <v>0.0024399999999999999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27" t="s">
        <v>195</v>
      </c>
      <c r="AT544" s="227" t="s">
        <v>138</v>
      </c>
      <c r="AU544" s="227" t="s">
        <v>143</v>
      </c>
      <c r="AY544" s="17" t="s">
        <v>134</v>
      </c>
      <c r="BE544" s="228">
        <f>IF(N544="základní",J544,0)</f>
        <v>0</v>
      </c>
      <c r="BF544" s="228">
        <f>IF(N544="snížená",J544,0)</f>
        <v>0</v>
      </c>
      <c r="BG544" s="228">
        <f>IF(N544="zákl. přenesená",J544,0)</f>
        <v>0</v>
      </c>
      <c r="BH544" s="228">
        <f>IF(N544="sníž. přenesená",J544,0)</f>
        <v>0</v>
      </c>
      <c r="BI544" s="228">
        <f>IF(N544="nulová",J544,0)</f>
        <v>0</v>
      </c>
      <c r="BJ544" s="17" t="s">
        <v>143</v>
      </c>
      <c r="BK544" s="228">
        <f>ROUND(I544*H544,2)</f>
        <v>0</v>
      </c>
      <c r="BL544" s="17" t="s">
        <v>195</v>
      </c>
      <c r="BM544" s="227" t="s">
        <v>703</v>
      </c>
    </row>
    <row r="545" s="13" customFormat="1">
      <c r="A545" s="13"/>
      <c r="B545" s="229"/>
      <c r="C545" s="230"/>
      <c r="D545" s="231" t="s">
        <v>145</v>
      </c>
      <c r="E545" s="232" t="s">
        <v>1</v>
      </c>
      <c r="F545" s="233" t="s">
        <v>704</v>
      </c>
      <c r="G545" s="230"/>
      <c r="H545" s="232" t="s">
        <v>1</v>
      </c>
      <c r="I545" s="234"/>
      <c r="J545" s="230"/>
      <c r="K545" s="230"/>
      <c r="L545" s="235"/>
      <c r="M545" s="236"/>
      <c r="N545" s="237"/>
      <c r="O545" s="237"/>
      <c r="P545" s="237"/>
      <c r="Q545" s="237"/>
      <c r="R545" s="237"/>
      <c r="S545" s="237"/>
      <c r="T545" s="23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9" t="s">
        <v>145</v>
      </c>
      <c r="AU545" s="239" t="s">
        <v>143</v>
      </c>
      <c r="AV545" s="13" t="s">
        <v>81</v>
      </c>
      <c r="AW545" s="13" t="s">
        <v>30</v>
      </c>
      <c r="AX545" s="13" t="s">
        <v>73</v>
      </c>
      <c r="AY545" s="239" t="s">
        <v>134</v>
      </c>
    </row>
    <row r="546" s="14" customFormat="1">
      <c r="A546" s="14"/>
      <c r="B546" s="240"/>
      <c r="C546" s="241"/>
      <c r="D546" s="231" t="s">
        <v>145</v>
      </c>
      <c r="E546" s="242" t="s">
        <v>1</v>
      </c>
      <c r="F546" s="243" t="s">
        <v>705</v>
      </c>
      <c r="G546" s="241"/>
      <c r="H546" s="244">
        <v>2</v>
      </c>
      <c r="I546" s="245"/>
      <c r="J546" s="241"/>
      <c r="K546" s="241"/>
      <c r="L546" s="246"/>
      <c r="M546" s="247"/>
      <c r="N546" s="248"/>
      <c r="O546" s="248"/>
      <c r="P546" s="248"/>
      <c r="Q546" s="248"/>
      <c r="R546" s="248"/>
      <c r="S546" s="248"/>
      <c r="T546" s="249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0" t="s">
        <v>145</v>
      </c>
      <c r="AU546" s="250" t="s">
        <v>143</v>
      </c>
      <c r="AV546" s="14" t="s">
        <v>143</v>
      </c>
      <c r="AW546" s="14" t="s">
        <v>30</v>
      </c>
      <c r="AX546" s="14" t="s">
        <v>81</v>
      </c>
      <c r="AY546" s="250" t="s">
        <v>134</v>
      </c>
    </row>
    <row r="547" s="2" customFormat="1" ht="21.75" customHeight="1">
      <c r="A547" s="38"/>
      <c r="B547" s="39"/>
      <c r="C547" s="215" t="s">
        <v>706</v>
      </c>
      <c r="D547" s="215" t="s">
        <v>138</v>
      </c>
      <c r="E547" s="216" t="s">
        <v>707</v>
      </c>
      <c r="F547" s="217" t="s">
        <v>708</v>
      </c>
      <c r="G547" s="218" t="s">
        <v>141</v>
      </c>
      <c r="H547" s="219">
        <v>1</v>
      </c>
      <c r="I547" s="220"/>
      <c r="J547" s="221">
        <f>ROUND(I547*H547,2)</f>
        <v>0</v>
      </c>
      <c r="K547" s="222"/>
      <c r="L547" s="44"/>
      <c r="M547" s="223" t="s">
        <v>1</v>
      </c>
      <c r="N547" s="224" t="s">
        <v>39</v>
      </c>
      <c r="O547" s="91"/>
      <c r="P547" s="225">
        <f>O547*H547</f>
        <v>0</v>
      </c>
      <c r="Q547" s="225">
        <v>0.00014999999999999999</v>
      </c>
      <c r="R547" s="225">
        <f>Q547*H547</f>
        <v>0.00014999999999999999</v>
      </c>
      <c r="S547" s="225">
        <v>0</v>
      </c>
      <c r="T547" s="226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7" t="s">
        <v>195</v>
      </c>
      <c r="AT547" s="227" t="s">
        <v>138</v>
      </c>
      <c r="AU547" s="227" t="s">
        <v>143</v>
      </c>
      <c r="AY547" s="17" t="s">
        <v>134</v>
      </c>
      <c r="BE547" s="228">
        <f>IF(N547="základní",J547,0)</f>
        <v>0</v>
      </c>
      <c r="BF547" s="228">
        <f>IF(N547="snížená",J547,0)</f>
        <v>0</v>
      </c>
      <c r="BG547" s="228">
        <f>IF(N547="zákl. přenesená",J547,0)</f>
        <v>0</v>
      </c>
      <c r="BH547" s="228">
        <f>IF(N547="sníž. přenesená",J547,0)</f>
        <v>0</v>
      </c>
      <c r="BI547" s="228">
        <f>IF(N547="nulová",J547,0)</f>
        <v>0</v>
      </c>
      <c r="BJ547" s="17" t="s">
        <v>143</v>
      </c>
      <c r="BK547" s="228">
        <f>ROUND(I547*H547,2)</f>
        <v>0</v>
      </c>
      <c r="BL547" s="17" t="s">
        <v>195</v>
      </c>
      <c r="BM547" s="227" t="s">
        <v>709</v>
      </c>
    </row>
    <row r="548" s="13" customFormat="1">
      <c r="A548" s="13"/>
      <c r="B548" s="229"/>
      <c r="C548" s="230"/>
      <c r="D548" s="231" t="s">
        <v>145</v>
      </c>
      <c r="E548" s="232" t="s">
        <v>1</v>
      </c>
      <c r="F548" s="233" t="s">
        <v>455</v>
      </c>
      <c r="G548" s="230"/>
      <c r="H548" s="232" t="s">
        <v>1</v>
      </c>
      <c r="I548" s="234"/>
      <c r="J548" s="230"/>
      <c r="K548" s="230"/>
      <c r="L548" s="235"/>
      <c r="M548" s="236"/>
      <c r="N548" s="237"/>
      <c r="O548" s="237"/>
      <c r="P548" s="237"/>
      <c r="Q548" s="237"/>
      <c r="R548" s="237"/>
      <c r="S548" s="237"/>
      <c r="T548" s="23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9" t="s">
        <v>145</v>
      </c>
      <c r="AU548" s="239" t="s">
        <v>143</v>
      </c>
      <c r="AV548" s="13" t="s">
        <v>81</v>
      </c>
      <c r="AW548" s="13" t="s">
        <v>30</v>
      </c>
      <c r="AX548" s="13" t="s">
        <v>73</v>
      </c>
      <c r="AY548" s="239" t="s">
        <v>134</v>
      </c>
    </row>
    <row r="549" s="14" customFormat="1">
      <c r="A549" s="14"/>
      <c r="B549" s="240"/>
      <c r="C549" s="241"/>
      <c r="D549" s="231" t="s">
        <v>145</v>
      </c>
      <c r="E549" s="242" t="s">
        <v>1</v>
      </c>
      <c r="F549" s="243" t="s">
        <v>81</v>
      </c>
      <c r="G549" s="241"/>
      <c r="H549" s="244">
        <v>1</v>
      </c>
      <c r="I549" s="245"/>
      <c r="J549" s="241"/>
      <c r="K549" s="241"/>
      <c r="L549" s="246"/>
      <c r="M549" s="247"/>
      <c r="N549" s="248"/>
      <c r="O549" s="248"/>
      <c r="P549" s="248"/>
      <c r="Q549" s="248"/>
      <c r="R549" s="248"/>
      <c r="S549" s="248"/>
      <c r="T549" s="249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0" t="s">
        <v>145</v>
      </c>
      <c r="AU549" s="250" t="s">
        <v>143</v>
      </c>
      <c r="AV549" s="14" t="s">
        <v>143</v>
      </c>
      <c r="AW549" s="14" t="s">
        <v>30</v>
      </c>
      <c r="AX549" s="14" t="s">
        <v>81</v>
      </c>
      <c r="AY549" s="250" t="s">
        <v>134</v>
      </c>
    </row>
    <row r="550" s="2" customFormat="1" ht="24.15" customHeight="1">
      <c r="A550" s="38"/>
      <c r="B550" s="39"/>
      <c r="C550" s="262" t="s">
        <v>710</v>
      </c>
      <c r="D550" s="262" t="s">
        <v>248</v>
      </c>
      <c r="E550" s="263" t="s">
        <v>711</v>
      </c>
      <c r="F550" s="264" t="s">
        <v>712</v>
      </c>
      <c r="G550" s="265" t="s">
        <v>141</v>
      </c>
      <c r="H550" s="266">
        <v>1</v>
      </c>
      <c r="I550" s="267"/>
      <c r="J550" s="268">
        <f>ROUND(I550*H550,2)</f>
        <v>0</v>
      </c>
      <c r="K550" s="269"/>
      <c r="L550" s="270"/>
      <c r="M550" s="271" t="s">
        <v>1</v>
      </c>
      <c r="N550" s="272" t="s">
        <v>39</v>
      </c>
      <c r="O550" s="91"/>
      <c r="P550" s="225">
        <f>O550*H550</f>
        <v>0</v>
      </c>
      <c r="Q550" s="225">
        <v>0.00089999999999999998</v>
      </c>
      <c r="R550" s="225">
        <f>Q550*H550</f>
        <v>0.00089999999999999998</v>
      </c>
      <c r="S550" s="225">
        <v>0</v>
      </c>
      <c r="T550" s="226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27" t="s">
        <v>386</v>
      </c>
      <c r="AT550" s="227" t="s">
        <v>248</v>
      </c>
      <c r="AU550" s="227" t="s">
        <v>143</v>
      </c>
      <c r="AY550" s="17" t="s">
        <v>134</v>
      </c>
      <c r="BE550" s="228">
        <f>IF(N550="základní",J550,0)</f>
        <v>0</v>
      </c>
      <c r="BF550" s="228">
        <f>IF(N550="snížená",J550,0)</f>
        <v>0</v>
      </c>
      <c r="BG550" s="228">
        <f>IF(N550="zákl. přenesená",J550,0)</f>
        <v>0</v>
      </c>
      <c r="BH550" s="228">
        <f>IF(N550="sníž. přenesená",J550,0)</f>
        <v>0</v>
      </c>
      <c r="BI550" s="228">
        <f>IF(N550="nulová",J550,0)</f>
        <v>0</v>
      </c>
      <c r="BJ550" s="17" t="s">
        <v>143</v>
      </c>
      <c r="BK550" s="228">
        <f>ROUND(I550*H550,2)</f>
        <v>0</v>
      </c>
      <c r="BL550" s="17" t="s">
        <v>195</v>
      </c>
      <c r="BM550" s="227" t="s">
        <v>713</v>
      </c>
    </row>
    <row r="551" s="2" customFormat="1" ht="24.15" customHeight="1">
      <c r="A551" s="38"/>
      <c r="B551" s="39"/>
      <c r="C551" s="215" t="s">
        <v>714</v>
      </c>
      <c r="D551" s="215" t="s">
        <v>138</v>
      </c>
      <c r="E551" s="216" t="s">
        <v>715</v>
      </c>
      <c r="F551" s="217" t="s">
        <v>716</v>
      </c>
      <c r="G551" s="218" t="s">
        <v>341</v>
      </c>
      <c r="H551" s="219">
        <v>0.086999999999999994</v>
      </c>
      <c r="I551" s="220"/>
      <c r="J551" s="221">
        <f>ROUND(I551*H551,2)</f>
        <v>0</v>
      </c>
      <c r="K551" s="222"/>
      <c r="L551" s="44"/>
      <c r="M551" s="223" t="s">
        <v>1</v>
      </c>
      <c r="N551" s="224" t="s">
        <v>39</v>
      </c>
      <c r="O551" s="91"/>
      <c r="P551" s="225">
        <f>O551*H551</f>
        <v>0</v>
      </c>
      <c r="Q551" s="225">
        <v>0</v>
      </c>
      <c r="R551" s="225">
        <f>Q551*H551</f>
        <v>0</v>
      </c>
      <c r="S551" s="225">
        <v>0</v>
      </c>
      <c r="T551" s="226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7" t="s">
        <v>195</v>
      </c>
      <c r="AT551" s="227" t="s">
        <v>138</v>
      </c>
      <c r="AU551" s="227" t="s">
        <v>143</v>
      </c>
      <c r="AY551" s="17" t="s">
        <v>134</v>
      </c>
      <c r="BE551" s="228">
        <f>IF(N551="základní",J551,0)</f>
        <v>0</v>
      </c>
      <c r="BF551" s="228">
        <f>IF(N551="snížená",J551,0)</f>
        <v>0</v>
      </c>
      <c r="BG551" s="228">
        <f>IF(N551="zákl. přenesená",J551,0)</f>
        <v>0</v>
      </c>
      <c r="BH551" s="228">
        <f>IF(N551="sníž. přenesená",J551,0)</f>
        <v>0</v>
      </c>
      <c r="BI551" s="228">
        <f>IF(N551="nulová",J551,0)</f>
        <v>0</v>
      </c>
      <c r="BJ551" s="17" t="s">
        <v>143</v>
      </c>
      <c r="BK551" s="228">
        <f>ROUND(I551*H551,2)</f>
        <v>0</v>
      </c>
      <c r="BL551" s="17" t="s">
        <v>195</v>
      </c>
      <c r="BM551" s="227" t="s">
        <v>717</v>
      </c>
    </row>
    <row r="552" s="2" customFormat="1" ht="24.15" customHeight="1">
      <c r="A552" s="38"/>
      <c r="B552" s="39"/>
      <c r="C552" s="215" t="s">
        <v>718</v>
      </c>
      <c r="D552" s="215" t="s">
        <v>138</v>
      </c>
      <c r="E552" s="216" t="s">
        <v>719</v>
      </c>
      <c r="F552" s="217" t="s">
        <v>720</v>
      </c>
      <c r="G552" s="218" t="s">
        <v>341</v>
      </c>
      <c r="H552" s="219">
        <v>0.086999999999999994</v>
      </c>
      <c r="I552" s="220"/>
      <c r="J552" s="221">
        <f>ROUND(I552*H552,2)</f>
        <v>0</v>
      </c>
      <c r="K552" s="222"/>
      <c r="L552" s="44"/>
      <c r="M552" s="223" t="s">
        <v>1</v>
      </c>
      <c r="N552" s="224" t="s">
        <v>39</v>
      </c>
      <c r="O552" s="91"/>
      <c r="P552" s="225">
        <f>O552*H552</f>
        <v>0</v>
      </c>
      <c r="Q552" s="225">
        <v>0</v>
      </c>
      <c r="R552" s="225">
        <f>Q552*H552</f>
        <v>0</v>
      </c>
      <c r="S552" s="225">
        <v>0</v>
      </c>
      <c r="T552" s="226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27" t="s">
        <v>195</v>
      </c>
      <c r="AT552" s="227" t="s">
        <v>138</v>
      </c>
      <c r="AU552" s="227" t="s">
        <v>143</v>
      </c>
      <c r="AY552" s="17" t="s">
        <v>134</v>
      </c>
      <c r="BE552" s="228">
        <f>IF(N552="základní",J552,0)</f>
        <v>0</v>
      </c>
      <c r="BF552" s="228">
        <f>IF(N552="snížená",J552,0)</f>
        <v>0</v>
      </c>
      <c r="BG552" s="228">
        <f>IF(N552="zákl. přenesená",J552,0)</f>
        <v>0</v>
      </c>
      <c r="BH552" s="228">
        <f>IF(N552="sníž. přenesená",J552,0)</f>
        <v>0</v>
      </c>
      <c r="BI552" s="228">
        <f>IF(N552="nulová",J552,0)</f>
        <v>0</v>
      </c>
      <c r="BJ552" s="17" t="s">
        <v>143</v>
      </c>
      <c r="BK552" s="228">
        <f>ROUND(I552*H552,2)</f>
        <v>0</v>
      </c>
      <c r="BL552" s="17" t="s">
        <v>195</v>
      </c>
      <c r="BM552" s="227" t="s">
        <v>721</v>
      </c>
    </row>
    <row r="553" s="2" customFormat="1" ht="24.15" customHeight="1">
      <c r="A553" s="38"/>
      <c r="B553" s="39"/>
      <c r="C553" s="215" t="s">
        <v>722</v>
      </c>
      <c r="D553" s="215" t="s">
        <v>138</v>
      </c>
      <c r="E553" s="216" t="s">
        <v>723</v>
      </c>
      <c r="F553" s="217" t="s">
        <v>724</v>
      </c>
      <c r="G553" s="218" t="s">
        <v>341</v>
      </c>
      <c r="H553" s="219">
        <v>0.086999999999999994</v>
      </c>
      <c r="I553" s="220"/>
      <c r="J553" s="221">
        <f>ROUND(I553*H553,2)</f>
        <v>0</v>
      </c>
      <c r="K553" s="222"/>
      <c r="L553" s="44"/>
      <c r="M553" s="223" t="s">
        <v>1</v>
      </c>
      <c r="N553" s="224" t="s">
        <v>39</v>
      </c>
      <c r="O553" s="91"/>
      <c r="P553" s="225">
        <f>O553*H553</f>
        <v>0</v>
      </c>
      <c r="Q553" s="225">
        <v>0</v>
      </c>
      <c r="R553" s="225">
        <f>Q553*H553</f>
        <v>0</v>
      </c>
      <c r="S553" s="225">
        <v>0</v>
      </c>
      <c r="T553" s="226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27" t="s">
        <v>195</v>
      </c>
      <c r="AT553" s="227" t="s">
        <v>138</v>
      </c>
      <c r="AU553" s="227" t="s">
        <v>143</v>
      </c>
      <c r="AY553" s="17" t="s">
        <v>134</v>
      </c>
      <c r="BE553" s="228">
        <f>IF(N553="základní",J553,0)</f>
        <v>0</v>
      </c>
      <c r="BF553" s="228">
        <f>IF(N553="snížená",J553,0)</f>
        <v>0</v>
      </c>
      <c r="BG553" s="228">
        <f>IF(N553="zákl. přenesená",J553,0)</f>
        <v>0</v>
      </c>
      <c r="BH553" s="228">
        <f>IF(N553="sníž. přenesená",J553,0)</f>
        <v>0</v>
      </c>
      <c r="BI553" s="228">
        <f>IF(N553="nulová",J553,0)</f>
        <v>0</v>
      </c>
      <c r="BJ553" s="17" t="s">
        <v>143</v>
      </c>
      <c r="BK553" s="228">
        <f>ROUND(I553*H553,2)</f>
        <v>0</v>
      </c>
      <c r="BL553" s="17" t="s">
        <v>195</v>
      </c>
      <c r="BM553" s="227" t="s">
        <v>725</v>
      </c>
    </row>
    <row r="554" s="12" customFormat="1" ht="22.8" customHeight="1">
      <c r="A554" s="12"/>
      <c r="B554" s="199"/>
      <c r="C554" s="200"/>
      <c r="D554" s="201" t="s">
        <v>72</v>
      </c>
      <c r="E554" s="213" t="s">
        <v>726</v>
      </c>
      <c r="F554" s="213" t="s">
        <v>727</v>
      </c>
      <c r="G554" s="200"/>
      <c r="H554" s="200"/>
      <c r="I554" s="203"/>
      <c r="J554" s="214">
        <f>BK554</f>
        <v>0</v>
      </c>
      <c r="K554" s="200"/>
      <c r="L554" s="205"/>
      <c r="M554" s="206"/>
      <c r="N554" s="207"/>
      <c r="O554" s="207"/>
      <c r="P554" s="208">
        <f>SUM(P555:P560)</f>
        <v>0</v>
      </c>
      <c r="Q554" s="207"/>
      <c r="R554" s="208">
        <f>SUM(R555:R560)</f>
        <v>0.0085000000000000006</v>
      </c>
      <c r="S554" s="207"/>
      <c r="T554" s="209">
        <f>SUM(T555:T560)</f>
        <v>0</v>
      </c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210" t="s">
        <v>143</v>
      </c>
      <c r="AT554" s="211" t="s">
        <v>72</v>
      </c>
      <c r="AU554" s="211" t="s">
        <v>81</v>
      </c>
      <c r="AY554" s="210" t="s">
        <v>134</v>
      </c>
      <c r="BK554" s="212">
        <f>SUM(BK555:BK560)</f>
        <v>0</v>
      </c>
    </row>
    <row r="555" s="2" customFormat="1" ht="24.15" customHeight="1">
      <c r="A555" s="38"/>
      <c r="B555" s="39"/>
      <c r="C555" s="215" t="s">
        <v>728</v>
      </c>
      <c r="D555" s="215" t="s">
        <v>138</v>
      </c>
      <c r="E555" s="216" t="s">
        <v>729</v>
      </c>
      <c r="F555" s="217" t="s">
        <v>730</v>
      </c>
      <c r="G555" s="218" t="s">
        <v>525</v>
      </c>
      <c r="H555" s="219">
        <v>1</v>
      </c>
      <c r="I555" s="220"/>
      <c r="J555" s="221">
        <f>ROUND(I555*H555,2)</f>
        <v>0</v>
      </c>
      <c r="K555" s="222"/>
      <c r="L555" s="44"/>
      <c r="M555" s="223" t="s">
        <v>1</v>
      </c>
      <c r="N555" s="224" t="s">
        <v>39</v>
      </c>
      <c r="O555" s="91"/>
      <c r="P555" s="225">
        <f>O555*H555</f>
        <v>0</v>
      </c>
      <c r="Q555" s="225">
        <v>0.0085000000000000006</v>
      </c>
      <c r="R555" s="225">
        <f>Q555*H555</f>
        <v>0.0085000000000000006</v>
      </c>
      <c r="S555" s="225">
        <v>0</v>
      </c>
      <c r="T555" s="226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27" t="s">
        <v>195</v>
      </c>
      <c r="AT555" s="227" t="s">
        <v>138</v>
      </c>
      <c r="AU555" s="227" t="s">
        <v>143</v>
      </c>
      <c r="AY555" s="17" t="s">
        <v>134</v>
      </c>
      <c r="BE555" s="228">
        <f>IF(N555="základní",J555,0)</f>
        <v>0</v>
      </c>
      <c r="BF555" s="228">
        <f>IF(N555="snížená",J555,0)</f>
        <v>0</v>
      </c>
      <c r="BG555" s="228">
        <f>IF(N555="zákl. přenesená",J555,0)</f>
        <v>0</v>
      </c>
      <c r="BH555" s="228">
        <f>IF(N555="sníž. přenesená",J555,0)</f>
        <v>0</v>
      </c>
      <c r="BI555" s="228">
        <f>IF(N555="nulová",J555,0)</f>
        <v>0</v>
      </c>
      <c r="BJ555" s="17" t="s">
        <v>143</v>
      </c>
      <c r="BK555" s="228">
        <f>ROUND(I555*H555,2)</f>
        <v>0</v>
      </c>
      <c r="BL555" s="17" t="s">
        <v>195</v>
      </c>
      <c r="BM555" s="227" t="s">
        <v>731</v>
      </c>
    </row>
    <row r="556" s="13" customFormat="1">
      <c r="A556" s="13"/>
      <c r="B556" s="229"/>
      <c r="C556" s="230"/>
      <c r="D556" s="231" t="s">
        <v>145</v>
      </c>
      <c r="E556" s="232" t="s">
        <v>1</v>
      </c>
      <c r="F556" s="233" t="s">
        <v>432</v>
      </c>
      <c r="G556" s="230"/>
      <c r="H556" s="232" t="s">
        <v>1</v>
      </c>
      <c r="I556" s="234"/>
      <c r="J556" s="230"/>
      <c r="K556" s="230"/>
      <c r="L556" s="235"/>
      <c r="M556" s="236"/>
      <c r="N556" s="237"/>
      <c r="O556" s="237"/>
      <c r="P556" s="237"/>
      <c r="Q556" s="237"/>
      <c r="R556" s="237"/>
      <c r="S556" s="237"/>
      <c r="T556" s="238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9" t="s">
        <v>145</v>
      </c>
      <c r="AU556" s="239" t="s">
        <v>143</v>
      </c>
      <c r="AV556" s="13" t="s">
        <v>81</v>
      </c>
      <c r="AW556" s="13" t="s">
        <v>30</v>
      </c>
      <c r="AX556" s="13" t="s">
        <v>73</v>
      </c>
      <c r="AY556" s="239" t="s">
        <v>134</v>
      </c>
    </row>
    <row r="557" s="14" customFormat="1">
      <c r="A557" s="14"/>
      <c r="B557" s="240"/>
      <c r="C557" s="241"/>
      <c r="D557" s="231" t="s">
        <v>145</v>
      </c>
      <c r="E557" s="242" t="s">
        <v>1</v>
      </c>
      <c r="F557" s="243" t="s">
        <v>81</v>
      </c>
      <c r="G557" s="241"/>
      <c r="H557" s="244">
        <v>1</v>
      </c>
      <c r="I557" s="245"/>
      <c r="J557" s="241"/>
      <c r="K557" s="241"/>
      <c r="L557" s="246"/>
      <c r="M557" s="247"/>
      <c r="N557" s="248"/>
      <c r="O557" s="248"/>
      <c r="P557" s="248"/>
      <c r="Q557" s="248"/>
      <c r="R557" s="248"/>
      <c r="S557" s="248"/>
      <c r="T557" s="24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0" t="s">
        <v>145</v>
      </c>
      <c r="AU557" s="250" t="s">
        <v>143</v>
      </c>
      <c r="AV557" s="14" t="s">
        <v>143</v>
      </c>
      <c r="AW557" s="14" t="s">
        <v>30</v>
      </c>
      <c r="AX557" s="14" t="s">
        <v>81</v>
      </c>
      <c r="AY557" s="250" t="s">
        <v>134</v>
      </c>
    </row>
    <row r="558" s="2" customFormat="1" ht="24.15" customHeight="1">
      <c r="A558" s="38"/>
      <c r="B558" s="39"/>
      <c r="C558" s="215" t="s">
        <v>732</v>
      </c>
      <c r="D558" s="215" t="s">
        <v>138</v>
      </c>
      <c r="E558" s="216" t="s">
        <v>733</v>
      </c>
      <c r="F558" s="217" t="s">
        <v>734</v>
      </c>
      <c r="G558" s="218" t="s">
        <v>341</v>
      </c>
      <c r="H558" s="219">
        <v>0.0089999999999999993</v>
      </c>
      <c r="I558" s="220"/>
      <c r="J558" s="221">
        <f>ROUND(I558*H558,2)</f>
        <v>0</v>
      </c>
      <c r="K558" s="222"/>
      <c r="L558" s="44"/>
      <c r="M558" s="223" t="s">
        <v>1</v>
      </c>
      <c r="N558" s="224" t="s">
        <v>39</v>
      </c>
      <c r="O558" s="91"/>
      <c r="P558" s="225">
        <f>O558*H558</f>
        <v>0</v>
      </c>
      <c r="Q558" s="225">
        <v>0</v>
      </c>
      <c r="R558" s="225">
        <f>Q558*H558</f>
        <v>0</v>
      </c>
      <c r="S558" s="225">
        <v>0</v>
      </c>
      <c r="T558" s="226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7" t="s">
        <v>195</v>
      </c>
      <c r="AT558" s="227" t="s">
        <v>138</v>
      </c>
      <c r="AU558" s="227" t="s">
        <v>143</v>
      </c>
      <c r="AY558" s="17" t="s">
        <v>134</v>
      </c>
      <c r="BE558" s="228">
        <f>IF(N558="základní",J558,0)</f>
        <v>0</v>
      </c>
      <c r="BF558" s="228">
        <f>IF(N558="snížená",J558,0)</f>
        <v>0</v>
      </c>
      <c r="BG558" s="228">
        <f>IF(N558="zákl. přenesená",J558,0)</f>
        <v>0</v>
      </c>
      <c r="BH558" s="228">
        <f>IF(N558="sníž. přenesená",J558,0)</f>
        <v>0</v>
      </c>
      <c r="BI558" s="228">
        <f>IF(N558="nulová",J558,0)</f>
        <v>0</v>
      </c>
      <c r="BJ558" s="17" t="s">
        <v>143</v>
      </c>
      <c r="BK558" s="228">
        <f>ROUND(I558*H558,2)</f>
        <v>0</v>
      </c>
      <c r="BL558" s="17" t="s">
        <v>195</v>
      </c>
      <c r="BM558" s="227" t="s">
        <v>735</v>
      </c>
    </row>
    <row r="559" s="2" customFormat="1" ht="24.15" customHeight="1">
      <c r="A559" s="38"/>
      <c r="B559" s="39"/>
      <c r="C559" s="215" t="s">
        <v>736</v>
      </c>
      <c r="D559" s="215" t="s">
        <v>138</v>
      </c>
      <c r="E559" s="216" t="s">
        <v>737</v>
      </c>
      <c r="F559" s="217" t="s">
        <v>738</v>
      </c>
      <c r="G559" s="218" t="s">
        <v>341</v>
      </c>
      <c r="H559" s="219">
        <v>0.0089999999999999993</v>
      </c>
      <c r="I559" s="220"/>
      <c r="J559" s="221">
        <f>ROUND(I559*H559,2)</f>
        <v>0</v>
      </c>
      <c r="K559" s="222"/>
      <c r="L559" s="44"/>
      <c r="M559" s="223" t="s">
        <v>1</v>
      </c>
      <c r="N559" s="224" t="s">
        <v>39</v>
      </c>
      <c r="O559" s="91"/>
      <c r="P559" s="225">
        <f>O559*H559</f>
        <v>0</v>
      </c>
      <c r="Q559" s="225">
        <v>0</v>
      </c>
      <c r="R559" s="225">
        <f>Q559*H559</f>
        <v>0</v>
      </c>
      <c r="S559" s="225">
        <v>0</v>
      </c>
      <c r="T559" s="226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27" t="s">
        <v>195</v>
      </c>
      <c r="AT559" s="227" t="s">
        <v>138</v>
      </c>
      <c r="AU559" s="227" t="s">
        <v>143</v>
      </c>
      <c r="AY559" s="17" t="s">
        <v>134</v>
      </c>
      <c r="BE559" s="228">
        <f>IF(N559="základní",J559,0)</f>
        <v>0</v>
      </c>
      <c r="BF559" s="228">
        <f>IF(N559="snížená",J559,0)</f>
        <v>0</v>
      </c>
      <c r="BG559" s="228">
        <f>IF(N559="zákl. přenesená",J559,0)</f>
        <v>0</v>
      </c>
      <c r="BH559" s="228">
        <f>IF(N559="sníž. přenesená",J559,0)</f>
        <v>0</v>
      </c>
      <c r="BI559" s="228">
        <f>IF(N559="nulová",J559,0)</f>
        <v>0</v>
      </c>
      <c r="BJ559" s="17" t="s">
        <v>143</v>
      </c>
      <c r="BK559" s="228">
        <f>ROUND(I559*H559,2)</f>
        <v>0</v>
      </c>
      <c r="BL559" s="17" t="s">
        <v>195</v>
      </c>
      <c r="BM559" s="227" t="s">
        <v>739</v>
      </c>
    </row>
    <row r="560" s="2" customFormat="1" ht="24.15" customHeight="1">
      <c r="A560" s="38"/>
      <c r="B560" s="39"/>
      <c r="C560" s="215" t="s">
        <v>740</v>
      </c>
      <c r="D560" s="215" t="s">
        <v>138</v>
      </c>
      <c r="E560" s="216" t="s">
        <v>741</v>
      </c>
      <c r="F560" s="217" t="s">
        <v>742</v>
      </c>
      <c r="G560" s="218" t="s">
        <v>341</v>
      </c>
      <c r="H560" s="219">
        <v>0.0089999999999999993</v>
      </c>
      <c r="I560" s="220"/>
      <c r="J560" s="221">
        <f>ROUND(I560*H560,2)</f>
        <v>0</v>
      </c>
      <c r="K560" s="222"/>
      <c r="L560" s="44"/>
      <c r="M560" s="223" t="s">
        <v>1</v>
      </c>
      <c r="N560" s="224" t="s">
        <v>39</v>
      </c>
      <c r="O560" s="91"/>
      <c r="P560" s="225">
        <f>O560*H560</f>
        <v>0</v>
      </c>
      <c r="Q560" s="225">
        <v>0</v>
      </c>
      <c r="R560" s="225">
        <f>Q560*H560</f>
        <v>0</v>
      </c>
      <c r="S560" s="225">
        <v>0</v>
      </c>
      <c r="T560" s="226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27" t="s">
        <v>195</v>
      </c>
      <c r="AT560" s="227" t="s">
        <v>138</v>
      </c>
      <c r="AU560" s="227" t="s">
        <v>143</v>
      </c>
      <c r="AY560" s="17" t="s">
        <v>134</v>
      </c>
      <c r="BE560" s="228">
        <f>IF(N560="základní",J560,0)</f>
        <v>0</v>
      </c>
      <c r="BF560" s="228">
        <f>IF(N560="snížená",J560,0)</f>
        <v>0</v>
      </c>
      <c r="BG560" s="228">
        <f>IF(N560="zákl. přenesená",J560,0)</f>
        <v>0</v>
      </c>
      <c r="BH560" s="228">
        <f>IF(N560="sníž. přenesená",J560,0)</f>
        <v>0</v>
      </c>
      <c r="BI560" s="228">
        <f>IF(N560="nulová",J560,0)</f>
        <v>0</v>
      </c>
      <c r="BJ560" s="17" t="s">
        <v>143</v>
      </c>
      <c r="BK560" s="228">
        <f>ROUND(I560*H560,2)</f>
        <v>0</v>
      </c>
      <c r="BL560" s="17" t="s">
        <v>195</v>
      </c>
      <c r="BM560" s="227" t="s">
        <v>743</v>
      </c>
    </row>
    <row r="561" s="12" customFormat="1" ht="22.8" customHeight="1">
      <c r="A561" s="12"/>
      <c r="B561" s="199"/>
      <c r="C561" s="200"/>
      <c r="D561" s="201" t="s">
        <v>72</v>
      </c>
      <c r="E561" s="213" t="s">
        <v>744</v>
      </c>
      <c r="F561" s="213" t="s">
        <v>745</v>
      </c>
      <c r="G561" s="200"/>
      <c r="H561" s="200"/>
      <c r="I561" s="203"/>
      <c r="J561" s="214">
        <f>BK561</f>
        <v>0</v>
      </c>
      <c r="K561" s="200"/>
      <c r="L561" s="205"/>
      <c r="M561" s="206"/>
      <c r="N561" s="207"/>
      <c r="O561" s="207"/>
      <c r="P561" s="208">
        <f>SUM(P562:P584)</f>
        <v>0</v>
      </c>
      <c r="Q561" s="207"/>
      <c r="R561" s="208">
        <f>SUM(R562:R584)</f>
        <v>0</v>
      </c>
      <c r="S561" s="207"/>
      <c r="T561" s="209">
        <f>SUM(T562:T584)</f>
        <v>0.16660000000000003</v>
      </c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R561" s="210" t="s">
        <v>143</v>
      </c>
      <c r="AT561" s="211" t="s">
        <v>72</v>
      </c>
      <c r="AU561" s="211" t="s">
        <v>81</v>
      </c>
      <c r="AY561" s="210" t="s">
        <v>134</v>
      </c>
      <c r="BK561" s="212">
        <f>SUM(BK562:BK584)</f>
        <v>0</v>
      </c>
    </row>
    <row r="562" s="2" customFormat="1" ht="24.15" customHeight="1">
      <c r="A562" s="38"/>
      <c r="B562" s="39"/>
      <c r="C562" s="215" t="s">
        <v>746</v>
      </c>
      <c r="D562" s="215" t="s">
        <v>138</v>
      </c>
      <c r="E562" s="216" t="s">
        <v>747</v>
      </c>
      <c r="F562" s="217" t="s">
        <v>748</v>
      </c>
      <c r="G562" s="218" t="s">
        <v>141</v>
      </c>
      <c r="H562" s="219">
        <v>2</v>
      </c>
      <c r="I562" s="220"/>
      <c r="J562" s="221">
        <f>ROUND(I562*H562,2)</f>
        <v>0</v>
      </c>
      <c r="K562" s="222"/>
      <c r="L562" s="44"/>
      <c r="M562" s="223" t="s">
        <v>1</v>
      </c>
      <c r="N562" s="224" t="s">
        <v>39</v>
      </c>
      <c r="O562" s="91"/>
      <c r="P562" s="225">
        <f>O562*H562</f>
        <v>0</v>
      </c>
      <c r="Q562" s="225">
        <v>0</v>
      </c>
      <c r="R562" s="225">
        <f>Q562*H562</f>
        <v>0</v>
      </c>
      <c r="S562" s="225">
        <v>0</v>
      </c>
      <c r="T562" s="226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7" t="s">
        <v>195</v>
      </c>
      <c r="AT562" s="227" t="s">
        <v>138</v>
      </c>
      <c r="AU562" s="227" t="s">
        <v>143</v>
      </c>
      <c r="AY562" s="17" t="s">
        <v>134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17" t="s">
        <v>143</v>
      </c>
      <c r="BK562" s="228">
        <f>ROUND(I562*H562,2)</f>
        <v>0</v>
      </c>
      <c r="BL562" s="17" t="s">
        <v>195</v>
      </c>
      <c r="BM562" s="227" t="s">
        <v>749</v>
      </c>
    </row>
    <row r="563" s="14" customFormat="1">
      <c r="A563" s="14"/>
      <c r="B563" s="240"/>
      <c r="C563" s="241"/>
      <c r="D563" s="231" t="s">
        <v>145</v>
      </c>
      <c r="E563" s="242" t="s">
        <v>1</v>
      </c>
      <c r="F563" s="243" t="s">
        <v>143</v>
      </c>
      <c r="G563" s="241"/>
      <c r="H563" s="244">
        <v>2</v>
      </c>
      <c r="I563" s="245"/>
      <c r="J563" s="241"/>
      <c r="K563" s="241"/>
      <c r="L563" s="246"/>
      <c r="M563" s="247"/>
      <c r="N563" s="248"/>
      <c r="O563" s="248"/>
      <c r="P563" s="248"/>
      <c r="Q563" s="248"/>
      <c r="R563" s="248"/>
      <c r="S563" s="248"/>
      <c r="T563" s="249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0" t="s">
        <v>145</v>
      </c>
      <c r="AU563" s="250" t="s">
        <v>143</v>
      </c>
      <c r="AV563" s="14" t="s">
        <v>143</v>
      </c>
      <c r="AW563" s="14" t="s">
        <v>30</v>
      </c>
      <c r="AX563" s="14" t="s">
        <v>81</v>
      </c>
      <c r="AY563" s="250" t="s">
        <v>134</v>
      </c>
    </row>
    <row r="564" s="2" customFormat="1" ht="24.15" customHeight="1">
      <c r="A564" s="38"/>
      <c r="B564" s="39"/>
      <c r="C564" s="215" t="s">
        <v>750</v>
      </c>
      <c r="D564" s="215" t="s">
        <v>138</v>
      </c>
      <c r="E564" s="216" t="s">
        <v>751</v>
      </c>
      <c r="F564" s="217" t="s">
        <v>752</v>
      </c>
      <c r="G564" s="218" t="s">
        <v>600</v>
      </c>
      <c r="H564" s="219">
        <v>4</v>
      </c>
      <c r="I564" s="220"/>
      <c r="J564" s="221">
        <f>ROUND(I564*H564,2)</f>
        <v>0</v>
      </c>
      <c r="K564" s="222"/>
      <c r="L564" s="44"/>
      <c r="M564" s="223" t="s">
        <v>1</v>
      </c>
      <c r="N564" s="224" t="s">
        <v>39</v>
      </c>
      <c r="O564" s="91"/>
      <c r="P564" s="225">
        <f>O564*H564</f>
        <v>0</v>
      </c>
      <c r="Q564" s="225">
        <v>0</v>
      </c>
      <c r="R564" s="225">
        <f>Q564*H564</f>
        <v>0</v>
      </c>
      <c r="S564" s="225">
        <v>0</v>
      </c>
      <c r="T564" s="226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7" t="s">
        <v>195</v>
      </c>
      <c r="AT564" s="227" t="s">
        <v>138</v>
      </c>
      <c r="AU564" s="227" t="s">
        <v>143</v>
      </c>
      <c r="AY564" s="17" t="s">
        <v>134</v>
      </c>
      <c r="BE564" s="228">
        <f>IF(N564="základní",J564,0)</f>
        <v>0</v>
      </c>
      <c r="BF564" s="228">
        <f>IF(N564="snížená",J564,0)</f>
        <v>0</v>
      </c>
      <c r="BG564" s="228">
        <f>IF(N564="zákl. přenesená",J564,0)</f>
        <v>0</v>
      </c>
      <c r="BH564" s="228">
        <f>IF(N564="sníž. přenesená",J564,0)</f>
        <v>0</v>
      </c>
      <c r="BI564" s="228">
        <f>IF(N564="nulová",J564,0)</f>
        <v>0</v>
      </c>
      <c r="BJ564" s="17" t="s">
        <v>143</v>
      </c>
      <c r="BK564" s="228">
        <f>ROUND(I564*H564,2)</f>
        <v>0</v>
      </c>
      <c r="BL564" s="17" t="s">
        <v>195</v>
      </c>
      <c r="BM564" s="227" t="s">
        <v>753</v>
      </c>
    </row>
    <row r="565" s="2" customFormat="1" ht="16.5" customHeight="1">
      <c r="A565" s="38"/>
      <c r="B565" s="39"/>
      <c r="C565" s="215" t="s">
        <v>754</v>
      </c>
      <c r="D565" s="215" t="s">
        <v>138</v>
      </c>
      <c r="E565" s="216" t="s">
        <v>755</v>
      </c>
      <c r="F565" s="217" t="s">
        <v>756</v>
      </c>
      <c r="G565" s="218" t="s">
        <v>151</v>
      </c>
      <c r="H565" s="219">
        <v>7</v>
      </c>
      <c r="I565" s="220"/>
      <c r="J565" s="221">
        <f>ROUND(I565*H565,2)</f>
        <v>0</v>
      </c>
      <c r="K565" s="222"/>
      <c r="L565" s="44"/>
      <c r="M565" s="223" t="s">
        <v>1</v>
      </c>
      <c r="N565" s="224" t="s">
        <v>39</v>
      </c>
      <c r="O565" s="91"/>
      <c r="P565" s="225">
        <f>O565*H565</f>
        <v>0</v>
      </c>
      <c r="Q565" s="225">
        <v>0</v>
      </c>
      <c r="R565" s="225">
        <f>Q565*H565</f>
        <v>0</v>
      </c>
      <c r="S565" s="225">
        <v>0.023800000000000002</v>
      </c>
      <c r="T565" s="226">
        <f>S565*H565</f>
        <v>0.16660000000000003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7" t="s">
        <v>195</v>
      </c>
      <c r="AT565" s="227" t="s">
        <v>138</v>
      </c>
      <c r="AU565" s="227" t="s">
        <v>143</v>
      </c>
      <c r="AY565" s="17" t="s">
        <v>134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17" t="s">
        <v>143</v>
      </c>
      <c r="BK565" s="228">
        <f>ROUND(I565*H565,2)</f>
        <v>0</v>
      </c>
      <c r="BL565" s="17" t="s">
        <v>195</v>
      </c>
      <c r="BM565" s="227" t="s">
        <v>757</v>
      </c>
    </row>
    <row r="566" s="13" customFormat="1">
      <c r="A566" s="13"/>
      <c r="B566" s="229"/>
      <c r="C566" s="230"/>
      <c r="D566" s="231" t="s">
        <v>145</v>
      </c>
      <c r="E566" s="232" t="s">
        <v>1</v>
      </c>
      <c r="F566" s="233" t="s">
        <v>166</v>
      </c>
      <c r="G566" s="230"/>
      <c r="H566" s="232" t="s">
        <v>1</v>
      </c>
      <c r="I566" s="234"/>
      <c r="J566" s="230"/>
      <c r="K566" s="230"/>
      <c r="L566" s="235"/>
      <c r="M566" s="236"/>
      <c r="N566" s="237"/>
      <c r="O566" s="237"/>
      <c r="P566" s="237"/>
      <c r="Q566" s="237"/>
      <c r="R566" s="237"/>
      <c r="S566" s="237"/>
      <c r="T566" s="23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9" t="s">
        <v>145</v>
      </c>
      <c r="AU566" s="239" t="s">
        <v>143</v>
      </c>
      <c r="AV566" s="13" t="s">
        <v>81</v>
      </c>
      <c r="AW566" s="13" t="s">
        <v>30</v>
      </c>
      <c r="AX566" s="13" t="s">
        <v>73</v>
      </c>
      <c r="AY566" s="239" t="s">
        <v>134</v>
      </c>
    </row>
    <row r="567" s="14" customFormat="1">
      <c r="A567" s="14"/>
      <c r="B567" s="240"/>
      <c r="C567" s="241"/>
      <c r="D567" s="231" t="s">
        <v>145</v>
      </c>
      <c r="E567" s="242" t="s">
        <v>1</v>
      </c>
      <c r="F567" s="243" t="s">
        <v>758</v>
      </c>
      <c r="G567" s="241"/>
      <c r="H567" s="244">
        <v>5.5999999999999996</v>
      </c>
      <c r="I567" s="245"/>
      <c r="J567" s="241"/>
      <c r="K567" s="241"/>
      <c r="L567" s="246"/>
      <c r="M567" s="247"/>
      <c r="N567" s="248"/>
      <c r="O567" s="248"/>
      <c r="P567" s="248"/>
      <c r="Q567" s="248"/>
      <c r="R567" s="248"/>
      <c r="S567" s="248"/>
      <c r="T567" s="249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0" t="s">
        <v>145</v>
      </c>
      <c r="AU567" s="250" t="s">
        <v>143</v>
      </c>
      <c r="AV567" s="14" t="s">
        <v>143</v>
      </c>
      <c r="AW567" s="14" t="s">
        <v>30</v>
      </c>
      <c r="AX567" s="14" t="s">
        <v>73</v>
      </c>
      <c r="AY567" s="250" t="s">
        <v>134</v>
      </c>
    </row>
    <row r="568" s="13" customFormat="1">
      <c r="A568" s="13"/>
      <c r="B568" s="229"/>
      <c r="C568" s="230"/>
      <c r="D568" s="231" t="s">
        <v>145</v>
      </c>
      <c r="E568" s="232" t="s">
        <v>1</v>
      </c>
      <c r="F568" s="233" t="s">
        <v>225</v>
      </c>
      <c r="G568" s="230"/>
      <c r="H568" s="232" t="s">
        <v>1</v>
      </c>
      <c r="I568" s="234"/>
      <c r="J568" s="230"/>
      <c r="K568" s="230"/>
      <c r="L568" s="235"/>
      <c r="M568" s="236"/>
      <c r="N568" s="237"/>
      <c r="O568" s="237"/>
      <c r="P568" s="237"/>
      <c r="Q568" s="237"/>
      <c r="R568" s="237"/>
      <c r="S568" s="237"/>
      <c r="T568" s="23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9" t="s">
        <v>145</v>
      </c>
      <c r="AU568" s="239" t="s">
        <v>143</v>
      </c>
      <c r="AV568" s="13" t="s">
        <v>81</v>
      </c>
      <c r="AW568" s="13" t="s">
        <v>30</v>
      </c>
      <c r="AX568" s="13" t="s">
        <v>73</v>
      </c>
      <c r="AY568" s="239" t="s">
        <v>134</v>
      </c>
    </row>
    <row r="569" s="14" customFormat="1">
      <c r="A569" s="14"/>
      <c r="B569" s="240"/>
      <c r="C569" s="241"/>
      <c r="D569" s="231" t="s">
        <v>145</v>
      </c>
      <c r="E569" s="242" t="s">
        <v>1</v>
      </c>
      <c r="F569" s="243" t="s">
        <v>759</v>
      </c>
      <c r="G569" s="241"/>
      <c r="H569" s="244">
        <v>1.3999999999999999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0" t="s">
        <v>145</v>
      </c>
      <c r="AU569" s="250" t="s">
        <v>143</v>
      </c>
      <c r="AV569" s="14" t="s">
        <v>143</v>
      </c>
      <c r="AW569" s="14" t="s">
        <v>30</v>
      </c>
      <c r="AX569" s="14" t="s">
        <v>73</v>
      </c>
      <c r="AY569" s="250" t="s">
        <v>134</v>
      </c>
    </row>
    <row r="570" s="15" customFormat="1">
      <c r="A570" s="15"/>
      <c r="B570" s="251"/>
      <c r="C570" s="252"/>
      <c r="D570" s="231" t="s">
        <v>145</v>
      </c>
      <c r="E570" s="253" t="s">
        <v>1</v>
      </c>
      <c r="F570" s="254" t="s">
        <v>168</v>
      </c>
      <c r="G570" s="252"/>
      <c r="H570" s="255">
        <v>7</v>
      </c>
      <c r="I570" s="256"/>
      <c r="J570" s="252"/>
      <c r="K570" s="252"/>
      <c r="L570" s="257"/>
      <c r="M570" s="258"/>
      <c r="N570" s="259"/>
      <c r="O570" s="259"/>
      <c r="P570" s="259"/>
      <c r="Q570" s="259"/>
      <c r="R570" s="259"/>
      <c r="S570" s="259"/>
      <c r="T570" s="260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61" t="s">
        <v>145</v>
      </c>
      <c r="AU570" s="261" t="s">
        <v>143</v>
      </c>
      <c r="AV570" s="15" t="s">
        <v>142</v>
      </c>
      <c r="AW570" s="15" t="s">
        <v>30</v>
      </c>
      <c r="AX570" s="15" t="s">
        <v>81</v>
      </c>
      <c r="AY570" s="261" t="s">
        <v>134</v>
      </c>
    </row>
    <row r="571" s="2" customFormat="1" ht="21.75" customHeight="1">
      <c r="A571" s="38"/>
      <c r="B571" s="39"/>
      <c r="C571" s="215" t="s">
        <v>760</v>
      </c>
      <c r="D571" s="215" t="s">
        <v>138</v>
      </c>
      <c r="E571" s="216" t="s">
        <v>761</v>
      </c>
      <c r="F571" s="217" t="s">
        <v>762</v>
      </c>
      <c r="G571" s="218" t="s">
        <v>151</v>
      </c>
      <c r="H571" s="219">
        <v>7</v>
      </c>
      <c r="I571" s="220"/>
      <c r="J571" s="221">
        <f>ROUND(I571*H571,2)</f>
        <v>0</v>
      </c>
      <c r="K571" s="222"/>
      <c r="L571" s="44"/>
      <c r="M571" s="223" t="s">
        <v>1</v>
      </c>
      <c r="N571" s="224" t="s">
        <v>39</v>
      </c>
      <c r="O571" s="91"/>
      <c r="P571" s="225">
        <f>O571*H571</f>
        <v>0</v>
      </c>
      <c r="Q571" s="225">
        <v>0</v>
      </c>
      <c r="R571" s="225">
        <f>Q571*H571</f>
        <v>0</v>
      </c>
      <c r="S571" s="225">
        <v>0</v>
      </c>
      <c r="T571" s="226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27" t="s">
        <v>195</v>
      </c>
      <c r="AT571" s="227" t="s">
        <v>138</v>
      </c>
      <c r="AU571" s="227" t="s">
        <v>143</v>
      </c>
      <c r="AY571" s="17" t="s">
        <v>134</v>
      </c>
      <c r="BE571" s="228">
        <f>IF(N571="základní",J571,0)</f>
        <v>0</v>
      </c>
      <c r="BF571" s="228">
        <f>IF(N571="snížená",J571,0)</f>
        <v>0</v>
      </c>
      <c r="BG571" s="228">
        <f>IF(N571="zákl. přenesená",J571,0)</f>
        <v>0</v>
      </c>
      <c r="BH571" s="228">
        <f>IF(N571="sníž. přenesená",J571,0)</f>
        <v>0</v>
      </c>
      <c r="BI571" s="228">
        <f>IF(N571="nulová",J571,0)</f>
        <v>0</v>
      </c>
      <c r="BJ571" s="17" t="s">
        <v>143</v>
      </c>
      <c r="BK571" s="228">
        <f>ROUND(I571*H571,2)</f>
        <v>0</v>
      </c>
      <c r="BL571" s="17" t="s">
        <v>195</v>
      </c>
      <c r="BM571" s="227" t="s">
        <v>763</v>
      </c>
    </row>
    <row r="572" s="2" customFormat="1" ht="21.75" customHeight="1">
      <c r="A572" s="38"/>
      <c r="B572" s="39"/>
      <c r="C572" s="215" t="s">
        <v>764</v>
      </c>
      <c r="D572" s="215" t="s">
        <v>138</v>
      </c>
      <c r="E572" s="216" t="s">
        <v>765</v>
      </c>
      <c r="F572" s="217" t="s">
        <v>766</v>
      </c>
      <c r="G572" s="218" t="s">
        <v>151</v>
      </c>
      <c r="H572" s="219">
        <v>7</v>
      </c>
      <c r="I572" s="220"/>
      <c r="J572" s="221">
        <f>ROUND(I572*H572,2)</f>
        <v>0</v>
      </c>
      <c r="K572" s="222"/>
      <c r="L572" s="44"/>
      <c r="M572" s="223" t="s">
        <v>1</v>
      </c>
      <c r="N572" s="224" t="s">
        <v>39</v>
      </c>
      <c r="O572" s="91"/>
      <c r="P572" s="225">
        <f>O572*H572</f>
        <v>0</v>
      </c>
      <c r="Q572" s="225">
        <v>0</v>
      </c>
      <c r="R572" s="225">
        <f>Q572*H572</f>
        <v>0</v>
      </c>
      <c r="S572" s="225">
        <v>0</v>
      </c>
      <c r="T572" s="226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27" t="s">
        <v>195</v>
      </c>
      <c r="AT572" s="227" t="s">
        <v>138</v>
      </c>
      <c r="AU572" s="227" t="s">
        <v>143</v>
      </c>
      <c r="AY572" s="17" t="s">
        <v>134</v>
      </c>
      <c r="BE572" s="228">
        <f>IF(N572="základní",J572,0)</f>
        <v>0</v>
      </c>
      <c r="BF572" s="228">
        <f>IF(N572="snížená",J572,0)</f>
        <v>0</v>
      </c>
      <c r="BG572" s="228">
        <f>IF(N572="zákl. přenesená",J572,0)</f>
        <v>0</v>
      </c>
      <c r="BH572" s="228">
        <f>IF(N572="sníž. přenesená",J572,0)</f>
        <v>0</v>
      </c>
      <c r="BI572" s="228">
        <f>IF(N572="nulová",J572,0)</f>
        <v>0</v>
      </c>
      <c r="BJ572" s="17" t="s">
        <v>143</v>
      </c>
      <c r="BK572" s="228">
        <f>ROUND(I572*H572,2)</f>
        <v>0</v>
      </c>
      <c r="BL572" s="17" t="s">
        <v>195</v>
      </c>
      <c r="BM572" s="227" t="s">
        <v>767</v>
      </c>
    </row>
    <row r="573" s="2" customFormat="1" ht="16.5" customHeight="1">
      <c r="A573" s="38"/>
      <c r="B573" s="39"/>
      <c r="C573" s="215" t="s">
        <v>768</v>
      </c>
      <c r="D573" s="215" t="s">
        <v>138</v>
      </c>
      <c r="E573" s="216" t="s">
        <v>769</v>
      </c>
      <c r="F573" s="217" t="s">
        <v>770</v>
      </c>
      <c r="G573" s="218" t="s">
        <v>141</v>
      </c>
      <c r="H573" s="219">
        <v>2</v>
      </c>
      <c r="I573" s="220"/>
      <c r="J573" s="221">
        <f>ROUND(I573*H573,2)</f>
        <v>0</v>
      </c>
      <c r="K573" s="222"/>
      <c r="L573" s="44"/>
      <c r="M573" s="223" t="s">
        <v>1</v>
      </c>
      <c r="N573" s="224" t="s">
        <v>39</v>
      </c>
      <c r="O573" s="91"/>
      <c r="P573" s="225">
        <f>O573*H573</f>
        <v>0</v>
      </c>
      <c r="Q573" s="225">
        <v>0</v>
      </c>
      <c r="R573" s="225">
        <f>Q573*H573</f>
        <v>0</v>
      </c>
      <c r="S573" s="225">
        <v>0</v>
      </c>
      <c r="T573" s="226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27" t="s">
        <v>195</v>
      </c>
      <c r="AT573" s="227" t="s">
        <v>138</v>
      </c>
      <c r="AU573" s="227" t="s">
        <v>143</v>
      </c>
      <c r="AY573" s="17" t="s">
        <v>134</v>
      </c>
      <c r="BE573" s="228">
        <f>IF(N573="základní",J573,0)</f>
        <v>0</v>
      </c>
      <c r="BF573" s="228">
        <f>IF(N573="snížená",J573,0)</f>
        <v>0</v>
      </c>
      <c r="BG573" s="228">
        <f>IF(N573="zákl. přenesená",J573,0)</f>
        <v>0</v>
      </c>
      <c r="BH573" s="228">
        <f>IF(N573="sníž. přenesená",J573,0)</f>
        <v>0</v>
      </c>
      <c r="BI573" s="228">
        <f>IF(N573="nulová",J573,0)</f>
        <v>0</v>
      </c>
      <c r="BJ573" s="17" t="s">
        <v>143</v>
      </c>
      <c r="BK573" s="228">
        <f>ROUND(I573*H573,2)</f>
        <v>0</v>
      </c>
      <c r="BL573" s="17" t="s">
        <v>195</v>
      </c>
      <c r="BM573" s="227" t="s">
        <v>771</v>
      </c>
    </row>
    <row r="574" s="2" customFormat="1" ht="16.5" customHeight="1">
      <c r="A574" s="38"/>
      <c r="B574" s="39"/>
      <c r="C574" s="215" t="s">
        <v>772</v>
      </c>
      <c r="D574" s="215" t="s">
        <v>138</v>
      </c>
      <c r="E574" s="216" t="s">
        <v>773</v>
      </c>
      <c r="F574" s="217" t="s">
        <v>774</v>
      </c>
      <c r="G574" s="218" t="s">
        <v>151</v>
      </c>
      <c r="H574" s="219">
        <v>7</v>
      </c>
      <c r="I574" s="220"/>
      <c r="J574" s="221">
        <f>ROUND(I574*H574,2)</f>
        <v>0</v>
      </c>
      <c r="K574" s="222"/>
      <c r="L574" s="44"/>
      <c r="M574" s="223" t="s">
        <v>1</v>
      </c>
      <c r="N574" s="224" t="s">
        <v>39</v>
      </c>
      <c r="O574" s="91"/>
      <c r="P574" s="225">
        <f>O574*H574</f>
        <v>0</v>
      </c>
      <c r="Q574" s="225">
        <v>0</v>
      </c>
      <c r="R574" s="225">
        <f>Q574*H574</f>
        <v>0</v>
      </c>
      <c r="S574" s="225">
        <v>0</v>
      </c>
      <c r="T574" s="226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27" t="s">
        <v>195</v>
      </c>
      <c r="AT574" s="227" t="s">
        <v>138</v>
      </c>
      <c r="AU574" s="227" t="s">
        <v>143</v>
      </c>
      <c r="AY574" s="17" t="s">
        <v>134</v>
      </c>
      <c r="BE574" s="228">
        <f>IF(N574="základní",J574,0)</f>
        <v>0</v>
      </c>
      <c r="BF574" s="228">
        <f>IF(N574="snížená",J574,0)</f>
        <v>0</v>
      </c>
      <c r="BG574" s="228">
        <f>IF(N574="zákl. přenesená",J574,0)</f>
        <v>0</v>
      </c>
      <c r="BH574" s="228">
        <f>IF(N574="sníž. přenesená",J574,0)</f>
        <v>0</v>
      </c>
      <c r="BI574" s="228">
        <f>IF(N574="nulová",J574,0)</f>
        <v>0</v>
      </c>
      <c r="BJ574" s="17" t="s">
        <v>143</v>
      </c>
      <c r="BK574" s="228">
        <f>ROUND(I574*H574,2)</f>
        <v>0</v>
      </c>
      <c r="BL574" s="17" t="s">
        <v>195</v>
      </c>
      <c r="BM574" s="227" t="s">
        <v>775</v>
      </c>
    </row>
    <row r="575" s="13" customFormat="1">
      <c r="A575" s="13"/>
      <c r="B575" s="229"/>
      <c r="C575" s="230"/>
      <c r="D575" s="231" t="s">
        <v>145</v>
      </c>
      <c r="E575" s="232" t="s">
        <v>1</v>
      </c>
      <c r="F575" s="233" t="s">
        <v>166</v>
      </c>
      <c r="G575" s="230"/>
      <c r="H575" s="232" t="s">
        <v>1</v>
      </c>
      <c r="I575" s="234"/>
      <c r="J575" s="230"/>
      <c r="K575" s="230"/>
      <c r="L575" s="235"/>
      <c r="M575" s="236"/>
      <c r="N575" s="237"/>
      <c r="O575" s="237"/>
      <c r="P575" s="237"/>
      <c r="Q575" s="237"/>
      <c r="R575" s="237"/>
      <c r="S575" s="237"/>
      <c r="T575" s="238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9" t="s">
        <v>145</v>
      </c>
      <c r="AU575" s="239" t="s">
        <v>143</v>
      </c>
      <c r="AV575" s="13" t="s">
        <v>81</v>
      </c>
      <c r="AW575" s="13" t="s">
        <v>30</v>
      </c>
      <c r="AX575" s="13" t="s">
        <v>73</v>
      </c>
      <c r="AY575" s="239" t="s">
        <v>134</v>
      </c>
    </row>
    <row r="576" s="14" customFormat="1">
      <c r="A576" s="14"/>
      <c r="B576" s="240"/>
      <c r="C576" s="241"/>
      <c r="D576" s="231" t="s">
        <v>145</v>
      </c>
      <c r="E576" s="242" t="s">
        <v>1</v>
      </c>
      <c r="F576" s="243" t="s">
        <v>758</v>
      </c>
      <c r="G576" s="241"/>
      <c r="H576" s="244">
        <v>5.5999999999999996</v>
      </c>
      <c r="I576" s="245"/>
      <c r="J576" s="241"/>
      <c r="K576" s="241"/>
      <c r="L576" s="246"/>
      <c r="M576" s="247"/>
      <c r="N576" s="248"/>
      <c r="O576" s="248"/>
      <c r="P576" s="248"/>
      <c r="Q576" s="248"/>
      <c r="R576" s="248"/>
      <c r="S576" s="248"/>
      <c r="T576" s="249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0" t="s">
        <v>145</v>
      </c>
      <c r="AU576" s="250" t="s">
        <v>143</v>
      </c>
      <c r="AV576" s="14" t="s">
        <v>143</v>
      </c>
      <c r="AW576" s="14" t="s">
        <v>30</v>
      </c>
      <c r="AX576" s="14" t="s">
        <v>73</v>
      </c>
      <c r="AY576" s="250" t="s">
        <v>134</v>
      </c>
    </row>
    <row r="577" s="13" customFormat="1">
      <c r="A577" s="13"/>
      <c r="B577" s="229"/>
      <c r="C577" s="230"/>
      <c r="D577" s="231" t="s">
        <v>145</v>
      </c>
      <c r="E577" s="232" t="s">
        <v>1</v>
      </c>
      <c r="F577" s="233" t="s">
        <v>225</v>
      </c>
      <c r="G577" s="230"/>
      <c r="H577" s="232" t="s">
        <v>1</v>
      </c>
      <c r="I577" s="234"/>
      <c r="J577" s="230"/>
      <c r="K577" s="230"/>
      <c r="L577" s="235"/>
      <c r="M577" s="236"/>
      <c r="N577" s="237"/>
      <c r="O577" s="237"/>
      <c r="P577" s="237"/>
      <c r="Q577" s="237"/>
      <c r="R577" s="237"/>
      <c r="S577" s="237"/>
      <c r="T577" s="23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9" t="s">
        <v>145</v>
      </c>
      <c r="AU577" s="239" t="s">
        <v>143</v>
      </c>
      <c r="AV577" s="13" t="s">
        <v>81</v>
      </c>
      <c r="AW577" s="13" t="s">
        <v>30</v>
      </c>
      <c r="AX577" s="13" t="s">
        <v>73</v>
      </c>
      <c r="AY577" s="239" t="s">
        <v>134</v>
      </c>
    </row>
    <row r="578" s="14" customFormat="1">
      <c r="A578" s="14"/>
      <c r="B578" s="240"/>
      <c r="C578" s="241"/>
      <c r="D578" s="231" t="s">
        <v>145</v>
      </c>
      <c r="E578" s="242" t="s">
        <v>1</v>
      </c>
      <c r="F578" s="243" t="s">
        <v>759</v>
      </c>
      <c r="G578" s="241"/>
      <c r="H578" s="244">
        <v>1.3999999999999999</v>
      </c>
      <c r="I578" s="245"/>
      <c r="J578" s="241"/>
      <c r="K578" s="241"/>
      <c r="L578" s="246"/>
      <c r="M578" s="247"/>
      <c r="N578" s="248"/>
      <c r="O578" s="248"/>
      <c r="P578" s="248"/>
      <c r="Q578" s="248"/>
      <c r="R578" s="248"/>
      <c r="S578" s="248"/>
      <c r="T578" s="249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0" t="s">
        <v>145</v>
      </c>
      <c r="AU578" s="250" t="s">
        <v>143</v>
      </c>
      <c r="AV578" s="14" t="s">
        <v>143</v>
      </c>
      <c r="AW578" s="14" t="s">
        <v>30</v>
      </c>
      <c r="AX578" s="14" t="s">
        <v>73</v>
      </c>
      <c r="AY578" s="250" t="s">
        <v>134</v>
      </c>
    </row>
    <row r="579" s="15" customFormat="1">
      <c r="A579" s="15"/>
      <c r="B579" s="251"/>
      <c r="C579" s="252"/>
      <c r="D579" s="231" t="s">
        <v>145</v>
      </c>
      <c r="E579" s="253" t="s">
        <v>1</v>
      </c>
      <c r="F579" s="254" t="s">
        <v>168</v>
      </c>
      <c r="G579" s="252"/>
      <c r="H579" s="255">
        <v>7</v>
      </c>
      <c r="I579" s="256"/>
      <c r="J579" s="252"/>
      <c r="K579" s="252"/>
      <c r="L579" s="257"/>
      <c r="M579" s="258"/>
      <c r="N579" s="259"/>
      <c r="O579" s="259"/>
      <c r="P579" s="259"/>
      <c r="Q579" s="259"/>
      <c r="R579" s="259"/>
      <c r="S579" s="259"/>
      <c r="T579" s="260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61" t="s">
        <v>145</v>
      </c>
      <c r="AU579" s="261" t="s">
        <v>143</v>
      </c>
      <c r="AV579" s="15" t="s">
        <v>142</v>
      </c>
      <c r="AW579" s="15" t="s">
        <v>30</v>
      </c>
      <c r="AX579" s="15" t="s">
        <v>81</v>
      </c>
      <c r="AY579" s="261" t="s">
        <v>134</v>
      </c>
    </row>
    <row r="580" s="2" customFormat="1" ht="21.75" customHeight="1">
      <c r="A580" s="38"/>
      <c r="B580" s="39"/>
      <c r="C580" s="215" t="s">
        <v>776</v>
      </c>
      <c r="D580" s="215" t="s">
        <v>138</v>
      </c>
      <c r="E580" s="216" t="s">
        <v>777</v>
      </c>
      <c r="F580" s="217" t="s">
        <v>778</v>
      </c>
      <c r="G580" s="218" t="s">
        <v>151</v>
      </c>
      <c r="H580" s="219">
        <v>7</v>
      </c>
      <c r="I580" s="220"/>
      <c r="J580" s="221">
        <f>ROUND(I580*H580,2)</f>
        <v>0</v>
      </c>
      <c r="K580" s="222"/>
      <c r="L580" s="44"/>
      <c r="M580" s="223" t="s">
        <v>1</v>
      </c>
      <c r="N580" s="224" t="s">
        <v>39</v>
      </c>
      <c r="O580" s="91"/>
      <c r="P580" s="225">
        <f>O580*H580</f>
        <v>0</v>
      </c>
      <c r="Q580" s="225">
        <v>0</v>
      </c>
      <c r="R580" s="225">
        <f>Q580*H580</f>
        <v>0</v>
      </c>
      <c r="S580" s="225">
        <v>0</v>
      </c>
      <c r="T580" s="226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227" t="s">
        <v>195</v>
      </c>
      <c r="AT580" s="227" t="s">
        <v>138</v>
      </c>
      <c r="AU580" s="227" t="s">
        <v>143</v>
      </c>
      <c r="AY580" s="17" t="s">
        <v>134</v>
      </c>
      <c r="BE580" s="228">
        <f>IF(N580="základní",J580,0)</f>
        <v>0</v>
      </c>
      <c r="BF580" s="228">
        <f>IF(N580="snížená",J580,0)</f>
        <v>0</v>
      </c>
      <c r="BG580" s="228">
        <f>IF(N580="zákl. přenesená",J580,0)</f>
        <v>0</v>
      </c>
      <c r="BH580" s="228">
        <f>IF(N580="sníž. přenesená",J580,0)</f>
        <v>0</v>
      </c>
      <c r="BI580" s="228">
        <f>IF(N580="nulová",J580,0)</f>
        <v>0</v>
      </c>
      <c r="BJ580" s="17" t="s">
        <v>143</v>
      </c>
      <c r="BK580" s="228">
        <f>ROUND(I580*H580,2)</f>
        <v>0</v>
      </c>
      <c r="BL580" s="17" t="s">
        <v>195</v>
      </c>
      <c r="BM580" s="227" t="s">
        <v>779</v>
      </c>
    </row>
    <row r="581" s="2" customFormat="1" ht="16.5" customHeight="1">
      <c r="A581" s="38"/>
      <c r="B581" s="39"/>
      <c r="C581" s="215" t="s">
        <v>780</v>
      </c>
      <c r="D581" s="215" t="s">
        <v>138</v>
      </c>
      <c r="E581" s="216" t="s">
        <v>781</v>
      </c>
      <c r="F581" s="217" t="s">
        <v>782</v>
      </c>
      <c r="G581" s="218" t="s">
        <v>151</v>
      </c>
      <c r="H581" s="219">
        <v>7</v>
      </c>
      <c r="I581" s="220"/>
      <c r="J581" s="221">
        <f>ROUND(I581*H581,2)</f>
        <v>0</v>
      </c>
      <c r="K581" s="222"/>
      <c r="L581" s="44"/>
      <c r="M581" s="223" t="s">
        <v>1</v>
      </c>
      <c r="N581" s="224" t="s">
        <v>39</v>
      </c>
      <c r="O581" s="91"/>
      <c r="P581" s="225">
        <f>O581*H581</f>
        <v>0</v>
      </c>
      <c r="Q581" s="225">
        <v>0</v>
      </c>
      <c r="R581" s="225">
        <f>Q581*H581</f>
        <v>0</v>
      </c>
      <c r="S581" s="225">
        <v>0</v>
      </c>
      <c r="T581" s="226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7" t="s">
        <v>195</v>
      </c>
      <c r="AT581" s="227" t="s">
        <v>138</v>
      </c>
      <c r="AU581" s="227" t="s">
        <v>143</v>
      </c>
      <c r="AY581" s="17" t="s">
        <v>134</v>
      </c>
      <c r="BE581" s="228">
        <f>IF(N581="základní",J581,0)</f>
        <v>0</v>
      </c>
      <c r="BF581" s="228">
        <f>IF(N581="snížená",J581,0)</f>
        <v>0</v>
      </c>
      <c r="BG581" s="228">
        <f>IF(N581="zákl. přenesená",J581,0)</f>
        <v>0</v>
      </c>
      <c r="BH581" s="228">
        <f>IF(N581="sníž. přenesená",J581,0)</f>
        <v>0</v>
      </c>
      <c r="BI581" s="228">
        <f>IF(N581="nulová",J581,0)</f>
        <v>0</v>
      </c>
      <c r="BJ581" s="17" t="s">
        <v>143</v>
      </c>
      <c r="BK581" s="228">
        <f>ROUND(I581*H581,2)</f>
        <v>0</v>
      </c>
      <c r="BL581" s="17" t="s">
        <v>195</v>
      </c>
      <c r="BM581" s="227" t="s">
        <v>783</v>
      </c>
    </row>
    <row r="582" s="2" customFormat="1" ht="24.15" customHeight="1">
      <c r="A582" s="38"/>
      <c r="B582" s="39"/>
      <c r="C582" s="215" t="s">
        <v>784</v>
      </c>
      <c r="D582" s="215" t="s">
        <v>138</v>
      </c>
      <c r="E582" s="216" t="s">
        <v>785</v>
      </c>
      <c r="F582" s="217" t="s">
        <v>786</v>
      </c>
      <c r="G582" s="218" t="s">
        <v>341</v>
      </c>
      <c r="H582" s="219">
        <v>0.10000000000000001</v>
      </c>
      <c r="I582" s="220"/>
      <c r="J582" s="221">
        <f>ROUND(I582*H582,2)</f>
        <v>0</v>
      </c>
      <c r="K582" s="222"/>
      <c r="L582" s="44"/>
      <c r="M582" s="223" t="s">
        <v>1</v>
      </c>
      <c r="N582" s="224" t="s">
        <v>39</v>
      </c>
      <c r="O582" s="91"/>
      <c r="P582" s="225">
        <f>O582*H582</f>
        <v>0</v>
      </c>
      <c r="Q582" s="225">
        <v>0</v>
      </c>
      <c r="R582" s="225">
        <f>Q582*H582</f>
        <v>0</v>
      </c>
      <c r="S582" s="225">
        <v>0</v>
      </c>
      <c r="T582" s="226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27" t="s">
        <v>195</v>
      </c>
      <c r="AT582" s="227" t="s">
        <v>138</v>
      </c>
      <c r="AU582" s="227" t="s">
        <v>143</v>
      </c>
      <c r="AY582" s="17" t="s">
        <v>134</v>
      </c>
      <c r="BE582" s="228">
        <f>IF(N582="základní",J582,0)</f>
        <v>0</v>
      </c>
      <c r="BF582" s="228">
        <f>IF(N582="snížená",J582,0)</f>
        <v>0</v>
      </c>
      <c r="BG582" s="228">
        <f>IF(N582="zákl. přenesená",J582,0)</f>
        <v>0</v>
      </c>
      <c r="BH582" s="228">
        <f>IF(N582="sníž. přenesená",J582,0)</f>
        <v>0</v>
      </c>
      <c r="BI582" s="228">
        <f>IF(N582="nulová",J582,0)</f>
        <v>0</v>
      </c>
      <c r="BJ582" s="17" t="s">
        <v>143</v>
      </c>
      <c r="BK582" s="228">
        <f>ROUND(I582*H582,2)</f>
        <v>0</v>
      </c>
      <c r="BL582" s="17" t="s">
        <v>195</v>
      </c>
      <c r="BM582" s="227" t="s">
        <v>787</v>
      </c>
    </row>
    <row r="583" s="2" customFormat="1" ht="24.15" customHeight="1">
      <c r="A583" s="38"/>
      <c r="B583" s="39"/>
      <c r="C583" s="215" t="s">
        <v>788</v>
      </c>
      <c r="D583" s="215" t="s">
        <v>138</v>
      </c>
      <c r="E583" s="216" t="s">
        <v>789</v>
      </c>
      <c r="F583" s="217" t="s">
        <v>790</v>
      </c>
      <c r="G583" s="218" t="s">
        <v>341</v>
      </c>
      <c r="H583" s="219">
        <v>0.10000000000000001</v>
      </c>
      <c r="I583" s="220"/>
      <c r="J583" s="221">
        <f>ROUND(I583*H583,2)</f>
        <v>0</v>
      </c>
      <c r="K583" s="222"/>
      <c r="L583" s="44"/>
      <c r="M583" s="223" t="s">
        <v>1</v>
      </c>
      <c r="N583" s="224" t="s">
        <v>39</v>
      </c>
      <c r="O583" s="91"/>
      <c r="P583" s="225">
        <f>O583*H583</f>
        <v>0</v>
      </c>
      <c r="Q583" s="225">
        <v>0</v>
      </c>
      <c r="R583" s="225">
        <f>Q583*H583</f>
        <v>0</v>
      </c>
      <c r="S583" s="225">
        <v>0</v>
      </c>
      <c r="T583" s="226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27" t="s">
        <v>195</v>
      </c>
      <c r="AT583" s="227" t="s">
        <v>138</v>
      </c>
      <c r="AU583" s="227" t="s">
        <v>143</v>
      </c>
      <c r="AY583" s="17" t="s">
        <v>134</v>
      </c>
      <c r="BE583" s="228">
        <f>IF(N583="základní",J583,0)</f>
        <v>0</v>
      </c>
      <c r="BF583" s="228">
        <f>IF(N583="snížená",J583,0)</f>
        <v>0</v>
      </c>
      <c r="BG583" s="228">
        <f>IF(N583="zákl. přenesená",J583,0)</f>
        <v>0</v>
      </c>
      <c r="BH583" s="228">
        <f>IF(N583="sníž. přenesená",J583,0)</f>
        <v>0</v>
      </c>
      <c r="BI583" s="228">
        <f>IF(N583="nulová",J583,0)</f>
        <v>0</v>
      </c>
      <c r="BJ583" s="17" t="s">
        <v>143</v>
      </c>
      <c r="BK583" s="228">
        <f>ROUND(I583*H583,2)</f>
        <v>0</v>
      </c>
      <c r="BL583" s="17" t="s">
        <v>195</v>
      </c>
      <c r="BM583" s="227" t="s">
        <v>791</v>
      </c>
    </row>
    <row r="584" s="2" customFormat="1" ht="24.15" customHeight="1">
      <c r="A584" s="38"/>
      <c r="B584" s="39"/>
      <c r="C584" s="215" t="s">
        <v>792</v>
      </c>
      <c r="D584" s="215" t="s">
        <v>138</v>
      </c>
      <c r="E584" s="216" t="s">
        <v>793</v>
      </c>
      <c r="F584" s="217" t="s">
        <v>794</v>
      </c>
      <c r="G584" s="218" t="s">
        <v>341</v>
      </c>
      <c r="H584" s="219">
        <v>0.10000000000000001</v>
      </c>
      <c r="I584" s="220"/>
      <c r="J584" s="221">
        <f>ROUND(I584*H584,2)</f>
        <v>0</v>
      </c>
      <c r="K584" s="222"/>
      <c r="L584" s="44"/>
      <c r="M584" s="223" t="s">
        <v>1</v>
      </c>
      <c r="N584" s="224" t="s">
        <v>39</v>
      </c>
      <c r="O584" s="91"/>
      <c r="P584" s="225">
        <f>O584*H584</f>
        <v>0</v>
      </c>
      <c r="Q584" s="225">
        <v>0</v>
      </c>
      <c r="R584" s="225">
        <f>Q584*H584</f>
        <v>0</v>
      </c>
      <c r="S584" s="225">
        <v>0</v>
      </c>
      <c r="T584" s="226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7" t="s">
        <v>195</v>
      </c>
      <c r="AT584" s="227" t="s">
        <v>138</v>
      </c>
      <c r="AU584" s="227" t="s">
        <v>143</v>
      </c>
      <c r="AY584" s="17" t="s">
        <v>134</v>
      </c>
      <c r="BE584" s="228">
        <f>IF(N584="základní",J584,0)</f>
        <v>0</v>
      </c>
      <c r="BF584" s="228">
        <f>IF(N584="snížená",J584,0)</f>
        <v>0</v>
      </c>
      <c r="BG584" s="228">
        <f>IF(N584="zákl. přenesená",J584,0)</f>
        <v>0</v>
      </c>
      <c r="BH584" s="228">
        <f>IF(N584="sníž. přenesená",J584,0)</f>
        <v>0</v>
      </c>
      <c r="BI584" s="228">
        <f>IF(N584="nulová",J584,0)</f>
        <v>0</v>
      </c>
      <c r="BJ584" s="17" t="s">
        <v>143</v>
      </c>
      <c r="BK584" s="228">
        <f>ROUND(I584*H584,2)</f>
        <v>0</v>
      </c>
      <c r="BL584" s="17" t="s">
        <v>195</v>
      </c>
      <c r="BM584" s="227" t="s">
        <v>795</v>
      </c>
    </row>
    <row r="585" s="12" customFormat="1" ht="22.8" customHeight="1">
      <c r="A585" s="12"/>
      <c r="B585" s="199"/>
      <c r="C585" s="200"/>
      <c r="D585" s="201" t="s">
        <v>72</v>
      </c>
      <c r="E585" s="213" t="s">
        <v>796</v>
      </c>
      <c r="F585" s="213" t="s">
        <v>797</v>
      </c>
      <c r="G585" s="200"/>
      <c r="H585" s="200"/>
      <c r="I585" s="203"/>
      <c r="J585" s="214">
        <f>BK585</f>
        <v>0</v>
      </c>
      <c r="K585" s="200"/>
      <c r="L585" s="205"/>
      <c r="M585" s="206"/>
      <c r="N585" s="207"/>
      <c r="O585" s="207"/>
      <c r="P585" s="208">
        <f>SUM(P586:P819)</f>
        <v>0</v>
      </c>
      <c r="Q585" s="207"/>
      <c r="R585" s="208">
        <f>SUM(R586:R819)</f>
        <v>0.025864999999999999</v>
      </c>
      <c r="S585" s="207"/>
      <c r="T585" s="209">
        <f>SUM(T586:T819)</f>
        <v>0.025399999999999999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10" t="s">
        <v>143</v>
      </c>
      <c r="AT585" s="211" t="s">
        <v>72</v>
      </c>
      <c r="AU585" s="211" t="s">
        <v>81</v>
      </c>
      <c r="AY585" s="210" t="s">
        <v>134</v>
      </c>
      <c r="BK585" s="212">
        <f>SUM(BK586:BK819)</f>
        <v>0</v>
      </c>
    </row>
    <row r="586" s="2" customFormat="1" ht="16.5" customHeight="1">
      <c r="A586" s="38"/>
      <c r="B586" s="39"/>
      <c r="C586" s="215" t="s">
        <v>798</v>
      </c>
      <c r="D586" s="215" t="s">
        <v>138</v>
      </c>
      <c r="E586" s="216" t="s">
        <v>799</v>
      </c>
      <c r="F586" s="217" t="s">
        <v>800</v>
      </c>
      <c r="G586" s="218" t="s">
        <v>600</v>
      </c>
      <c r="H586" s="219">
        <v>1</v>
      </c>
      <c r="I586" s="220"/>
      <c r="J586" s="221">
        <f>ROUND(I586*H586,2)</f>
        <v>0</v>
      </c>
      <c r="K586" s="222"/>
      <c r="L586" s="44"/>
      <c r="M586" s="223" t="s">
        <v>1</v>
      </c>
      <c r="N586" s="224" t="s">
        <v>39</v>
      </c>
      <c r="O586" s="91"/>
      <c r="P586" s="225">
        <f>O586*H586</f>
        <v>0</v>
      </c>
      <c r="Q586" s="225">
        <v>0</v>
      </c>
      <c r="R586" s="225">
        <f>Q586*H586</f>
        <v>0</v>
      </c>
      <c r="S586" s="225">
        <v>0</v>
      </c>
      <c r="T586" s="226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27" t="s">
        <v>195</v>
      </c>
      <c r="AT586" s="227" t="s">
        <v>138</v>
      </c>
      <c r="AU586" s="227" t="s">
        <v>143</v>
      </c>
      <c r="AY586" s="17" t="s">
        <v>134</v>
      </c>
      <c r="BE586" s="228">
        <f>IF(N586="základní",J586,0)</f>
        <v>0</v>
      </c>
      <c r="BF586" s="228">
        <f>IF(N586="snížená",J586,0)</f>
        <v>0</v>
      </c>
      <c r="BG586" s="228">
        <f>IF(N586="zákl. přenesená",J586,0)</f>
        <v>0</v>
      </c>
      <c r="BH586" s="228">
        <f>IF(N586="sníž. přenesená",J586,0)</f>
        <v>0</v>
      </c>
      <c r="BI586" s="228">
        <f>IF(N586="nulová",J586,0)</f>
        <v>0</v>
      </c>
      <c r="BJ586" s="17" t="s">
        <v>143</v>
      </c>
      <c r="BK586" s="228">
        <f>ROUND(I586*H586,2)</f>
        <v>0</v>
      </c>
      <c r="BL586" s="17" t="s">
        <v>195</v>
      </c>
      <c r="BM586" s="227" t="s">
        <v>801</v>
      </c>
    </row>
    <row r="587" s="2" customFormat="1" ht="24.15" customHeight="1">
      <c r="A587" s="38"/>
      <c r="B587" s="39"/>
      <c r="C587" s="215" t="s">
        <v>802</v>
      </c>
      <c r="D587" s="215" t="s">
        <v>138</v>
      </c>
      <c r="E587" s="216" t="s">
        <v>803</v>
      </c>
      <c r="F587" s="217" t="s">
        <v>804</v>
      </c>
      <c r="G587" s="218" t="s">
        <v>301</v>
      </c>
      <c r="H587" s="219">
        <v>10</v>
      </c>
      <c r="I587" s="220"/>
      <c r="J587" s="221">
        <f>ROUND(I587*H587,2)</f>
        <v>0</v>
      </c>
      <c r="K587" s="222"/>
      <c r="L587" s="44"/>
      <c r="M587" s="223" t="s">
        <v>1</v>
      </c>
      <c r="N587" s="224" t="s">
        <v>39</v>
      </c>
      <c r="O587" s="91"/>
      <c r="P587" s="225">
        <f>O587*H587</f>
        <v>0</v>
      </c>
      <c r="Q587" s="225">
        <v>0</v>
      </c>
      <c r="R587" s="225">
        <f>Q587*H587</f>
        <v>0</v>
      </c>
      <c r="S587" s="225">
        <v>0</v>
      </c>
      <c r="T587" s="226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7" t="s">
        <v>195</v>
      </c>
      <c r="AT587" s="227" t="s">
        <v>138</v>
      </c>
      <c r="AU587" s="227" t="s">
        <v>143</v>
      </c>
      <c r="AY587" s="17" t="s">
        <v>134</v>
      </c>
      <c r="BE587" s="228">
        <f>IF(N587="základní",J587,0)</f>
        <v>0</v>
      </c>
      <c r="BF587" s="228">
        <f>IF(N587="snížená",J587,0)</f>
        <v>0</v>
      </c>
      <c r="BG587" s="228">
        <f>IF(N587="zákl. přenesená",J587,0)</f>
        <v>0</v>
      </c>
      <c r="BH587" s="228">
        <f>IF(N587="sníž. přenesená",J587,0)</f>
        <v>0</v>
      </c>
      <c r="BI587" s="228">
        <f>IF(N587="nulová",J587,0)</f>
        <v>0</v>
      </c>
      <c r="BJ587" s="17" t="s">
        <v>143</v>
      </c>
      <c r="BK587" s="228">
        <f>ROUND(I587*H587,2)</f>
        <v>0</v>
      </c>
      <c r="BL587" s="17" t="s">
        <v>195</v>
      </c>
      <c r="BM587" s="227" t="s">
        <v>805</v>
      </c>
    </row>
    <row r="588" s="13" customFormat="1">
      <c r="A588" s="13"/>
      <c r="B588" s="229"/>
      <c r="C588" s="230"/>
      <c r="D588" s="231" t="s">
        <v>145</v>
      </c>
      <c r="E588" s="232" t="s">
        <v>1</v>
      </c>
      <c r="F588" s="233" t="s">
        <v>806</v>
      </c>
      <c r="G588" s="230"/>
      <c r="H588" s="232" t="s">
        <v>1</v>
      </c>
      <c r="I588" s="234"/>
      <c r="J588" s="230"/>
      <c r="K588" s="230"/>
      <c r="L588" s="235"/>
      <c r="M588" s="236"/>
      <c r="N588" s="237"/>
      <c r="O588" s="237"/>
      <c r="P588" s="237"/>
      <c r="Q588" s="237"/>
      <c r="R588" s="237"/>
      <c r="S588" s="237"/>
      <c r="T588" s="238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9" t="s">
        <v>145</v>
      </c>
      <c r="AU588" s="239" t="s">
        <v>143</v>
      </c>
      <c r="AV588" s="13" t="s">
        <v>81</v>
      </c>
      <c r="AW588" s="13" t="s">
        <v>30</v>
      </c>
      <c r="AX588" s="13" t="s">
        <v>73</v>
      </c>
      <c r="AY588" s="239" t="s">
        <v>134</v>
      </c>
    </row>
    <row r="589" s="14" customFormat="1">
      <c r="A589" s="14"/>
      <c r="B589" s="240"/>
      <c r="C589" s="241"/>
      <c r="D589" s="231" t="s">
        <v>145</v>
      </c>
      <c r="E589" s="242" t="s">
        <v>1</v>
      </c>
      <c r="F589" s="243" t="s">
        <v>521</v>
      </c>
      <c r="G589" s="241"/>
      <c r="H589" s="244">
        <v>10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0" t="s">
        <v>145</v>
      </c>
      <c r="AU589" s="250" t="s">
        <v>143</v>
      </c>
      <c r="AV589" s="14" t="s">
        <v>143</v>
      </c>
      <c r="AW589" s="14" t="s">
        <v>30</v>
      </c>
      <c r="AX589" s="14" t="s">
        <v>81</v>
      </c>
      <c r="AY589" s="250" t="s">
        <v>134</v>
      </c>
    </row>
    <row r="590" s="2" customFormat="1" ht="21.75" customHeight="1">
      <c r="A590" s="38"/>
      <c r="B590" s="39"/>
      <c r="C590" s="262" t="s">
        <v>807</v>
      </c>
      <c r="D590" s="262" t="s">
        <v>248</v>
      </c>
      <c r="E590" s="263" t="s">
        <v>808</v>
      </c>
      <c r="F590" s="264" t="s">
        <v>809</v>
      </c>
      <c r="G590" s="265" t="s">
        <v>301</v>
      </c>
      <c r="H590" s="266">
        <v>10.5</v>
      </c>
      <c r="I590" s="267"/>
      <c r="J590" s="268">
        <f>ROUND(I590*H590,2)</f>
        <v>0</v>
      </c>
      <c r="K590" s="269"/>
      <c r="L590" s="270"/>
      <c r="M590" s="271" t="s">
        <v>1</v>
      </c>
      <c r="N590" s="272" t="s">
        <v>39</v>
      </c>
      <c r="O590" s="91"/>
      <c r="P590" s="225">
        <f>O590*H590</f>
        <v>0</v>
      </c>
      <c r="Q590" s="225">
        <v>0.00016000000000000001</v>
      </c>
      <c r="R590" s="225">
        <f>Q590*H590</f>
        <v>0.0016800000000000001</v>
      </c>
      <c r="S590" s="225">
        <v>0</v>
      </c>
      <c r="T590" s="226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7" t="s">
        <v>386</v>
      </c>
      <c r="AT590" s="227" t="s">
        <v>248</v>
      </c>
      <c r="AU590" s="227" t="s">
        <v>143</v>
      </c>
      <c r="AY590" s="17" t="s">
        <v>134</v>
      </c>
      <c r="BE590" s="228">
        <f>IF(N590="základní",J590,0)</f>
        <v>0</v>
      </c>
      <c r="BF590" s="228">
        <f>IF(N590="snížená",J590,0)</f>
        <v>0</v>
      </c>
      <c r="BG590" s="228">
        <f>IF(N590="zákl. přenesená",J590,0)</f>
        <v>0</v>
      </c>
      <c r="BH590" s="228">
        <f>IF(N590="sníž. přenesená",J590,0)</f>
        <v>0</v>
      </c>
      <c r="BI590" s="228">
        <f>IF(N590="nulová",J590,0)</f>
        <v>0</v>
      </c>
      <c r="BJ590" s="17" t="s">
        <v>143</v>
      </c>
      <c r="BK590" s="228">
        <f>ROUND(I590*H590,2)</f>
        <v>0</v>
      </c>
      <c r="BL590" s="17" t="s">
        <v>195</v>
      </c>
      <c r="BM590" s="227" t="s">
        <v>810</v>
      </c>
    </row>
    <row r="591" s="14" customFormat="1">
      <c r="A591" s="14"/>
      <c r="B591" s="240"/>
      <c r="C591" s="241"/>
      <c r="D591" s="231" t="s">
        <v>145</v>
      </c>
      <c r="E591" s="241"/>
      <c r="F591" s="243" t="s">
        <v>811</v>
      </c>
      <c r="G591" s="241"/>
      <c r="H591" s="244">
        <v>10.5</v>
      </c>
      <c r="I591" s="245"/>
      <c r="J591" s="241"/>
      <c r="K591" s="241"/>
      <c r="L591" s="246"/>
      <c r="M591" s="247"/>
      <c r="N591" s="248"/>
      <c r="O591" s="248"/>
      <c r="P591" s="248"/>
      <c r="Q591" s="248"/>
      <c r="R591" s="248"/>
      <c r="S591" s="248"/>
      <c r="T591" s="24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0" t="s">
        <v>145</v>
      </c>
      <c r="AU591" s="250" t="s">
        <v>143</v>
      </c>
      <c r="AV591" s="14" t="s">
        <v>143</v>
      </c>
      <c r="AW591" s="14" t="s">
        <v>4</v>
      </c>
      <c r="AX591" s="14" t="s">
        <v>81</v>
      </c>
      <c r="AY591" s="250" t="s">
        <v>134</v>
      </c>
    </row>
    <row r="592" s="2" customFormat="1" ht="16.5" customHeight="1">
      <c r="A592" s="38"/>
      <c r="B592" s="39"/>
      <c r="C592" s="215" t="s">
        <v>812</v>
      </c>
      <c r="D592" s="215" t="s">
        <v>138</v>
      </c>
      <c r="E592" s="216" t="s">
        <v>813</v>
      </c>
      <c r="F592" s="217" t="s">
        <v>814</v>
      </c>
      <c r="G592" s="218" t="s">
        <v>141</v>
      </c>
      <c r="H592" s="219">
        <v>15</v>
      </c>
      <c r="I592" s="220"/>
      <c r="J592" s="221">
        <f>ROUND(I592*H592,2)</f>
        <v>0</v>
      </c>
      <c r="K592" s="222"/>
      <c r="L592" s="44"/>
      <c r="M592" s="223" t="s">
        <v>1</v>
      </c>
      <c r="N592" s="224" t="s">
        <v>39</v>
      </c>
      <c r="O592" s="91"/>
      <c r="P592" s="225">
        <f>O592*H592</f>
        <v>0</v>
      </c>
      <c r="Q592" s="225">
        <v>0</v>
      </c>
      <c r="R592" s="225">
        <f>Q592*H592</f>
        <v>0</v>
      </c>
      <c r="S592" s="225">
        <v>0</v>
      </c>
      <c r="T592" s="226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27" t="s">
        <v>195</v>
      </c>
      <c r="AT592" s="227" t="s">
        <v>138</v>
      </c>
      <c r="AU592" s="227" t="s">
        <v>143</v>
      </c>
      <c r="AY592" s="17" t="s">
        <v>134</v>
      </c>
      <c r="BE592" s="228">
        <f>IF(N592="základní",J592,0)</f>
        <v>0</v>
      </c>
      <c r="BF592" s="228">
        <f>IF(N592="snížená",J592,0)</f>
        <v>0</v>
      </c>
      <c r="BG592" s="228">
        <f>IF(N592="zákl. přenesená",J592,0)</f>
        <v>0</v>
      </c>
      <c r="BH592" s="228">
        <f>IF(N592="sníž. přenesená",J592,0)</f>
        <v>0</v>
      </c>
      <c r="BI592" s="228">
        <f>IF(N592="nulová",J592,0)</f>
        <v>0</v>
      </c>
      <c r="BJ592" s="17" t="s">
        <v>143</v>
      </c>
      <c r="BK592" s="228">
        <f>ROUND(I592*H592,2)</f>
        <v>0</v>
      </c>
      <c r="BL592" s="17" t="s">
        <v>195</v>
      </c>
      <c r="BM592" s="227" t="s">
        <v>815</v>
      </c>
    </row>
    <row r="593" s="14" customFormat="1">
      <c r="A593" s="14"/>
      <c r="B593" s="240"/>
      <c r="C593" s="241"/>
      <c r="D593" s="231" t="s">
        <v>145</v>
      </c>
      <c r="E593" s="242" t="s">
        <v>1</v>
      </c>
      <c r="F593" s="243" t="s">
        <v>8</v>
      </c>
      <c r="G593" s="241"/>
      <c r="H593" s="244">
        <v>15</v>
      </c>
      <c r="I593" s="245"/>
      <c r="J593" s="241"/>
      <c r="K593" s="241"/>
      <c r="L593" s="246"/>
      <c r="M593" s="247"/>
      <c r="N593" s="248"/>
      <c r="O593" s="248"/>
      <c r="P593" s="248"/>
      <c r="Q593" s="248"/>
      <c r="R593" s="248"/>
      <c r="S593" s="248"/>
      <c r="T593" s="249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0" t="s">
        <v>145</v>
      </c>
      <c r="AU593" s="250" t="s">
        <v>143</v>
      </c>
      <c r="AV593" s="14" t="s">
        <v>143</v>
      </c>
      <c r="AW593" s="14" t="s">
        <v>30</v>
      </c>
      <c r="AX593" s="14" t="s">
        <v>81</v>
      </c>
      <c r="AY593" s="250" t="s">
        <v>134</v>
      </c>
    </row>
    <row r="594" s="2" customFormat="1" ht="24.15" customHeight="1">
      <c r="A594" s="38"/>
      <c r="B594" s="39"/>
      <c r="C594" s="262" t="s">
        <v>816</v>
      </c>
      <c r="D594" s="262" t="s">
        <v>248</v>
      </c>
      <c r="E594" s="263" t="s">
        <v>817</v>
      </c>
      <c r="F594" s="264" t="s">
        <v>818</v>
      </c>
      <c r="G594" s="265" t="s">
        <v>141</v>
      </c>
      <c r="H594" s="266">
        <v>15</v>
      </c>
      <c r="I594" s="267"/>
      <c r="J594" s="268">
        <f>ROUND(I594*H594,2)</f>
        <v>0</v>
      </c>
      <c r="K594" s="269"/>
      <c r="L594" s="270"/>
      <c r="M594" s="271" t="s">
        <v>1</v>
      </c>
      <c r="N594" s="272" t="s">
        <v>39</v>
      </c>
      <c r="O594" s="91"/>
      <c r="P594" s="225">
        <f>O594*H594</f>
        <v>0</v>
      </c>
      <c r="Q594" s="225">
        <v>9.0000000000000006E-05</v>
      </c>
      <c r="R594" s="225">
        <f>Q594*H594</f>
        <v>0.0013500000000000001</v>
      </c>
      <c r="S594" s="225">
        <v>0</v>
      </c>
      <c r="T594" s="226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27" t="s">
        <v>386</v>
      </c>
      <c r="AT594" s="227" t="s">
        <v>248</v>
      </c>
      <c r="AU594" s="227" t="s">
        <v>143</v>
      </c>
      <c r="AY594" s="17" t="s">
        <v>134</v>
      </c>
      <c r="BE594" s="228">
        <f>IF(N594="základní",J594,0)</f>
        <v>0</v>
      </c>
      <c r="BF594" s="228">
        <f>IF(N594="snížená",J594,0)</f>
        <v>0</v>
      </c>
      <c r="BG594" s="228">
        <f>IF(N594="zákl. přenesená",J594,0)</f>
        <v>0</v>
      </c>
      <c r="BH594" s="228">
        <f>IF(N594="sníž. přenesená",J594,0)</f>
        <v>0</v>
      </c>
      <c r="BI594" s="228">
        <f>IF(N594="nulová",J594,0)</f>
        <v>0</v>
      </c>
      <c r="BJ594" s="17" t="s">
        <v>143</v>
      </c>
      <c r="BK594" s="228">
        <f>ROUND(I594*H594,2)</f>
        <v>0</v>
      </c>
      <c r="BL594" s="17" t="s">
        <v>195</v>
      </c>
      <c r="BM594" s="227" t="s">
        <v>819</v>
      </c>
    </row>
    <row r="595" s="14" customFormat="1">
      <c r="A595" s="14"/>
      <c r="B595" s="240"/>
      <c r="C595" s="241"/>
      <c r="D595" s="231" t="s">
        <v>145</v>
      </c>
      <c r="E595" s="242" t="s">
        <v>1</v>
      </c>
      <c r="F595" s="243" t="s">
        <v>8</v>
      </c>
      <c r="G595" s="241"/>
      <c r="H595" s="244">
        <v>15</v>
      </c>
      <c r="I595" s="245"/>
      <c r="J595" s="241"/>
      <c r="K595" s="241"/>
      <c r="L595" s="246"/>
      <c r="M595" s="247"/>
      <c r="N595" s="248"/>
      <c r="O595" s="248"/>
      <c r="P595" s="248"/>
      <c r="Q595" s="248"/>
      <c r="R595" s="248"/>
      <c r="S595" s="248"/>
      <c r="T595" s="24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0" t="s">
        <v>145</v>
      </c>
      <c r="AU595" s="250" t="s">
        <v>143</v>
      </c>
      <c r="AV595" s="14" t="s">
        <v>143</v>
      </c>
      <c r="AW595" s="14" t="s">
        <v>30</v>
      </c>
      <c r="AX595" s="14" t="s">
        <v>81</v>
      </c>
      <c r="AY595" s="250" t="s">
        <v>134</v>
      </c>
    </row>
    <row r="596" s="2" customFormat="1" ht="21.75" customHeight="1">
      <c r="A596" s="38"/>
      <c r="B596" s="39"/>
      <c r="C596" s="215" t="s">
        <v>820</v>
      </c>
      <c r="D596" s="215" t="s">
        <v>138</v>
      </c>
      <c r="E596" s="216" t="s">
        <v>821</v>
      </c>
      <c r="F596" s="217" t="s">
        <v>822</v>
      </c>
      <c r="G596" s="218" t="s">
        <v>141</v>
      </c>
      <c r="H596" s="219">
        <v>20</v>
      </c>
      <c r="I596" s="220"/>
      <c r="J596" s="221">
        <f>ROUND(I596*H596,2)</f>
        <v>0</v>
      </c>
      <c r="K596" s="222"/>
      <c r="L596" s="44"/>
      <c r="M596" s="223" t="s">
        <v>1</v>
      </c>
      <c r="N596" s="224" t="s">
        <v>39</v>
      </c>
      <c r="O596" s="91"/>
      <c r="P596" s="225">
        <f>O596*H596</f>
        <v>0</v>
      </c>
      <c r="Q596" s="225">
        <v>0</v>
      </c>
      <c r="R596" s="225">
        <f>Q596*H596</f>
        <v>0</v>
      </c>
      <c r="S596" s="225">
        <v>0</v>
      </c>
      <c r="T596" s="226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27" t="s">
        <v>195</v>
      </c>
      <c r="AT596" s="227" t="s">
        <v>138</v>
      </c>
      <c r="AU596" s="227" t="s">
        <v>143</v>
      </c>
      <c r="AY596" s="17" t="s">
        <v>134</v>
      </c>
      <c r="BE596" s="228">
        <f>IF(N596="základní",J596,0)</f>
        <v>0</v>
      </c>
      <c r="BF596" s="228">
        <f>IF(N596="snížená",J596,0)</f>
        <v>0</v>
      </c>
      <c r="BG596" s="228">
        <f>IF(N596="zákl. přenesená",J596,0)</f>
        <v>0</v>
      </c>
      <c r="BH596" s="228">
        <f>IF(N596="sníž. přenesená",J596,0)</f>
        <v>0</v>
      </c>
      <c r="BI596" s="228">
        <f>IF(N596="nulová",J596,0)</f>
        <v>0</v>
      </c>
      <c r="BJ596" s="17" t="s">
        <v>143</v>
      </c>
      <c r="BK596" s="228">
        <f>ROUND(I596*H596,2)</f>
        <v>0</v>
      </c>
      <c r="BL596" s="17" t="s">
        <v>195</v>
      </c>
      <c r="BM596" s="227" t="s">
        <v>823</v>
      </c>
    </row>
    <row r="597" s="14" customFormat="1">
      <c r="A597" s="14"/>
      <c r="B597" s="240"/>
      <c r="C597" s="241"/>
      <c r="D597" s="231" t="s">
        <v>145</v>
      </c>
      <c r="E597" s="242" t="s">
        <v>1</v>
      </c>
      <c r="F597" s="243" t="s">
        <v>331</v>
      </c>
      <c r="G597" s="241"/>
      <c r="H597" s="244">
        <v>20</v>
      </c>
      <c r="I597" s="245"/>
      <c r="J597" s="241"/>
      <c r="K597" s="241"/>
      <c r="L597" s="246"/>
      <c r="M597" s="247"/>
      <c r="N597" s="248"/>
      <c r="O597" s="248"/>
      <c r="P597" s="248"/>
      <c r="Q597" s="248"/>
      <c r="R597" s="248"/>
      <c r="S597" s="248"/>
      <c r="T597" s="24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0" t="s">
        <v>145</v>
      </c>
      <c r="AU597" s="250" t="s">
        <v>143</v>
      </c>
      <c r="AV597" s="14" t="s">
        <v>143</v>
      </c>
      <c r="AW597" s="14" t="s">
        <v>30</v>
      </c>
      <c r="AX597" s="14" t="s">
        <v>81</v>
      </c>
      <c r="AY597" s="250" t="s">
        <v>134</v>
      </c>
    </row>
    <row r="598" s="2" customFormat="1" ht="24.15" customHeight="1">
      <c r="A598" s="38"/>
      <c r="B598" s="39"/>
      <c r="C598" s="262" t="s">
        <v>824</v>
      </c>
      <c r="D598" s="262" t="s">
        <v>248</v>
      </c>
      <c r="E598" s="263" t="s">
        <v>825</v>
      </c>
      <c r="F598" s="264" t="s">
        <v>826</v>
      </c>
      <c r="G598" s="265" t="s">
        <v>141</v>
      </c>
      <c r="H598" s="266">
        <v>20</v>
      </c>
      <c r="I598" s="267"/>
      <c r="J598" s="268">
        <f>ROUND(I598*H598,2)</f>
        <v>0</v>
      </c>
      <c r="K598" s="269"/>
      <c r="L598" s="270"/>
      <c r="M598" s="271" t="s">
        <v>1</v>
      </c>
      <c r="N598" s="272" t="s">
        <v>39</v>
      </c>
      <c r="O598" s="91"/>
      <c r="P598" s="225">
        <f>O598*H598</f>
        <v>0</v>
      </c>
      <c r="Q598" s="225">
        <v>3.0000000000000001E-05</v>
      </c>
      <c r="R598" s="225">
        <f>Q598*H598</f>
        <v>0.00060000000000000006</v>
      </c>
      <c r="S598" s="225">
        <v>0</v>
      </c>
      <c r="T598" s="226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27" t="s">
        <v>386</v>
      </c>
      <c r="AT598" s="227" t="s">
        <v>248</v>
      </c>
      <c r="AU598" s="227" t="s">
        <v>143</v>
      </c>
      <c r="AY598" s="17" t="s">
        <v>134</v>
      </c>
      <c r="BE598" s="228">
        <f>IF(N598="základní",J598,0)</f>
        <v>0</v>
      </c>
      <c r="BF598" s="228">
        <f>IF(N598="snížená",J598,0)</f>
        <v>0</v>
      </c>
      <c r="BG598" s="228">
        <f>IF(N598="zákl. přenesená",J598,0)</f>
        <v>0</v>
      </c>
      <c r="BH598" s="228">
        <f>IF(N598="sníž. přenesená",J598,0)</f>
        <v>0</v>
      </c>
      <c r="BI598" s="228">
        <f>IF(N598="nulová",J598,0)</f>
        <v>0</v>
      </c>
      <c r="BJ598" s="17" t="s">
        <v>143</v>
      </c>
      <c r="BK598" s="228">
        <f>ROUND(I598*H598,2)</f>
        <v>0</v>
      </c>
      <c r="BL598" s="17" t="s">
        <v>195</v>
      </c>
      <c r="BM598" s="227" t="s">
        <v>827</v>
      </c>
    </row>
    <row r="599" s="14" customFormat="1">
      <c r="A599" s="14"/>
      <c r="B599" s="240"/>
      <c r="C599" s="241"/>
      <c r="D599" s="231" t="s">
        <v>145</v>
      </c>
      <c r="E599" s="242" t="s">
        <v>1</v>
      </c>
      <c r="F599" s="243" t="s">
        <v>331</v>
      </c>
      <c r="G599" s="241"/>
      <c r="H599" s="244">
        <v>20</v>
      </c>
      <c r="I599" s="245"/>
      <c r="J599" s="241"/>
      <c r="K599" s="241"/>
      <c r="L599" s="246"/>
      <c r="M599" s="247"/>
      <c r="N599" s="248"/>
      <c r="O599" s="248"/>
      <c r="P599" s="248"/>
      <c r="Q599" s="248"/>
      <c r="R599" s="248"/>
      <c r="S599" s="248"/>
      <c r="T599" s="24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0" t="s">
        <v>145</v>
      </c>
      <c r="AU599" s="250" t="s">
        <v>143</v>
      </c>
      <c r="AV599" s="14" t="s">
        <v>143</v>
      </c>
      <c r="AW599" s="14" t="s">
        <v>30</v>
      </c>
      <c r="AX599" s="14" t="s">
        <v>81</v>
      </c>
      <c r="AY599" s="250" t="s">
        <v>134</v>
      </c>
    </row>
    <row r="600" s="2" customFormat="1" ht="24.15" customHeight="1">
      <c r="A600" s="38"/>
      <c r="B600" s="39"/>
      <c r="C600" s="215" t="s">
        <v>828</v>
      </c>
      <c r="D600" s="215" t="s">
        <v>138</v>
      </c>
      <c r="E600" s="216" t="s">
        <v>829</v>
      </c>
      <c r="F600" s="217" t="s">
        <v>830</v>
      </c>
      <c r="G600" s="218" t="s">
        <v>301</v>
      </c>
      <c r="H600" s="219">
        <v>140</v>
      </c>
      <c r="I600" s="220"/>
      <c r="J600" s="221">
        <f>ROUND(I600*H600,2)</f>
        <v>0</v>
      </c>
      <c r="K600" s="222"/>
      <c r="L600" s="44"/>
      <c r="M600" s="223" t="s">
        <v>1</v>
      </c>
      <c r="N600" s="224" t="s">
        <v>39</v>
      </c>
      <c r="O600" s="91"/>
      <c r="P600" s="225">
        <f>O600*H600</f>
        <v>0</v>
      </c>
      <c r="Q600" s="225">
        <v>0</v>
      </c>
      <c r="R600" s="225">
        <f>Q600*H600</f>
        <v>0</v>
      </c>
      <c r="S600" s="225">
        <v>0</v>
      </c>
      <c r="T600" s="226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27" t="s">
        <v>195</v>
      </c>
      <c r="AT600" s="227" t="s">
        <v>138</v>
      </c>
      <c r="AU600" s="227" t="s">
        <v>143</v>
      </c>
      <c r="AY600" s="17" t="s">
        <v>134</v>
      </c>
      <c r="BE600" s="228">
        <f>IF(N600="základní",J600,0)</f>
        <v>0</v>
      </c>
      <c r="BF600" s="228">
        <f>IF(N600="snížená",J600,0)</f>
        <v>0</v>
      </c>
      <c r="BG600" s="228">
        <f>IF(N600="zákl. přenesená",J600,0)</f>
        <v>0</v>
      </c>
      <c r="BH600" s="228">
        <f>IF(N600="sníž. přenesená",J600,0)</f>
        <v>0</v>
      </c>
      <c r="BI600" s="228">
        <f>IF(N600="nulová",J600,0)</f>
        <v>0</v>
      </c>
      <c r="BJ600" s="17" t="s">
        <v>143</v>
      </c>
      <c r="BK600" s="228">
        <f>ROUND(I600*H600,2)</f>
        <v>0</v>
      </c>
      <c r="BL600" s="17" t="s">
        <v>195</v>
      </c>
      <c r="BM600" s="227" t="s">
        <v>831</v>
      </c>
    </row>
    <row r="601" s="14" customFormat="1">
      <c r="A601" s="14"/>
      <c r="B601" s="240"/>
      <c r="C601" s="241"/>
      <c r="D601" s="231" t="s">
        <v>145</v>
      </c>
      <c r="E601" s="242" t="s">
        <v>1</v>
      </c>
      <c r="F601" s="243" t="s">
        <v>832</v>
      </c>
      <c r="G601" s="241"/>
      <c r="H601" s="244">
        <v>140</v>
      </c>
      <c r="I601" s="245"/>
      <c r="J601" s="241"/>
      <c r="K601" s="241"/>
      <c r="L601" s="246"/>
      <c r="M601" s="247"/>
      <c r="N601" s="248"/>
      <c r="O601" s="248"/>
      <c r="P601" s="248"/>
      <c r="Q601" s="248"/>
      <c r="R601" s="248"/>
      <c r="S601" s="248"/>
      <c r="T601" s="24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0" t="s">
        <v>145</v>
      </c>
      <c r="AU601" s="250" t="s">
        <v>143</v>
      </c>
      <c r="AV601" s="14" t="s">
        <v>143</v>
      </c>
      <c r="AW601" s="14" t="s">
        <v>30</v>
      </c>
      <c r="AX601" s="14" t="s">
        <v>81</v>
      </c>
      <c r="AY601" s="250" t="s">
        <v>134</v>
      </c>
    </row>
    <row r="602" s="2" customFormat="1" ht="24.15" customHeight="1">
      <c r="A602" s="38"/>
      <c r="B602" s="39"/>
      <c r="C602" s="262" t="s">
        <v>833</v>
      </c>
      <c r="D602" s="262" t="s">
        <v>248</v>
      </c>
      <c r="E602" s="263" t="s">
        <v>834</v>
      </c>
      <c r="F602" s="264" t="s">
        <v>835</v>
      </c>
      <c r="G602" s="265" t="s">
        <v>301</v>
      </c>
      <c r="H602" s="266">
        <v>60</v>
      </c>
      <c r="I602" s="267"/>
      <c r="J602" s="268">
        <f>ROUND(I602*H602,2)</f>
        <v>0</v>
      </c>
      <c r="K602" s="269"/>
      <c r="L602" s="270"/>
      <c r="M602" s="271" t="s">
        <v>1</v>
      </c>
      <c r="N602" s="272" t="s">
        <v>39</v>
      </c>
      <c r="O602" s="91"/>
      <c r="P602" s="225">
        <f>O602*H602</f>
        <v>0</v>
      </c>
      <c r="Q602" s="225">
        <v>1.0000000000000001E-05</v>
      </c>
      <c r="R602" s="225">
        <f>Q602*H602</f>
        <v>0.00060000000000000006</v>
      </c>
      <c r="S602" s="225">
        <v>0</v>
      </c>
      <c r="T602" s="226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7" t="s">
        <v>386</v>
      </c>
      <c r="AT602" s="227" t="s">
        <v>248</v>
      </c>
      <c r="AU602" s="227" t="s">
        <v>143</v>
      </c>
      <c r="AY602" s="17" t="s">
        <v>134</v>
      </c>
      <c r="BE602" s="228">
        <f>IF(N602="základní",J602,0)</f>
        <v>0</v>
      </c>
      <c r="BF602" s="228">
        <f>IF(N602="snížená",J602,0)</f>
        <v>0</v>
      </c>
      <c r="BG602" s="228">
        <f>IF(N602="zákl. přenesená",J602,0)</f>
        <v>0</v>
      </c>
      <c r="BH602" s="228">
        <f>IF(N602="sníž. přenesená",J602,0)</f>
        <v>0</v>
      </c>
      <c r="BI602" s="228">
        <f>IF(N602="nulová",J602,0)</f>
        <v>0</v>
      </c>
      <c r="BJ602" s="17" t="s">
        <v>143</v>
      </c>
      <c r="BK602" s="228">
        <f>ROUND(I602*H602,2)</f>
        <v>0</v>
      </c>
      <c r="BL602" s="17" t="s">
        <v>195</v>
      </c>
      <c r="BM602" s="227" t="s">
        <v>836</v>
      </c>
    </row>
    <row r="603" s="13" customFormat="1">
      <c r="A603" s="13"/>
      <c r="B603" s="229"/>
      <c r="C603" s="230"/>
      <c r="D603" s="231" t="s">
        <v>145</v>
      </c>
      <c r="E603" s="232" t="s">
        <v>1</v>
      </c>
      <c r="F603" s="233" t="s">
        <v>837</v>
      </c>
      <c r="G603" s="230"/>
      <c r="H603" s="232" t="s">
        <v>1</v>
      </c>
      <c r="I603" s="234"/>
      <c r="J603" s="230"/>
      <c r="K603" s="230"/>
      <c r="L603" s="235"/>
      <c r="M603" s="236"/>
      <c r="N603" s="237"/>
      <c r="O603" s="237"/>
      <c r="P603" s="237"/>
      <c r="Q603" s="237"/>
      <c r="R603" s="237"/>
      <c r="S603" s="237"/>
      <c r="T603" s="238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9" t="s">
        <v>145</v>
      </c>
      <c r="AU603" s="239" t="s">
        <v>143</v>
      </c>
      <c r="AV603" s="13" t="s">
        <v>81</v>
      </c>
      <c r="AW603" s="13" t="s">
        <v>30</v>
      </c>
      <c r="AX603" s="13" t="s">
        <v>73</v>
      </c>
      <c r="AY603" s="239" t="s">
        <v>134</v>
      </c>
    </row>
    <row r="604" s="13" customFormat="1">
      <c r="A604" s="13"/>
      <c r="B604" s="229"/>
      <c r="C604" s="230"/>
      <c r="D604" s="231" t="s">
        <v>145</v>
      </c>
      <c r="E604" s="232" t="s">
        <v>1</v>
      </c>
      <c r="F604" s="233" t="s">
        <v>838</v>
      </c>
      <c r="G604" s="230"/>
      <c r="H604" s="232" t="s">
        <v>1</v>
      </c>
      <c r="I604" s="234"/>
      <c r="J604" s="230"/>
      <c r="K604" s="230"/>
      <c r="L604" s="235"/>
      <c r="M604" s="236"/>
      <c r="N604" s="237"/>
      <c r="O604" s="237"/>
      <c r="P604" s="237"/>
      <c r="Q604" s="237"/>
      <c r="R604" s="237"/>
      <c r="S604" s="237"/>
      <c r="T604" s="238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9" t="s">
        <v>145</v>
      </c>
      <c r="AU604" s="239" t="s">
        <v>143</v>
      </c>
      <c r="AV604" s="13" t="s">
        <v>81</v>
      </c>
      <c r="AW604" s="13" t="s">
        <v>30</v>
      </c>
      <c r="AX604" s="13" t="s">
        <v>73</v>
      </c>
      <c r="AY604" s="239" t="s">
        <v>134</v>
      </c>
    </row>
    <row r="605" s="13" customFormat="1">
      <c r="A605" s="13"/>
      <c r="B605" s="229"/>
      <c r="C605" s="230"/>
      <c r="D605" s="231" t="s">
        <v>145</v>
      </c>
      <c r="E605" s="232" t="s">
        <v>1</v>
      </c>
      <c r="F605" s="233" t="s">
        <v>160</v>
      </c>
      <c r="G605" s="230"/>
      <c r="H605" s="232" t="s">
        <v>1</v>
      </c>
      <c r="I605" s="234"/>
      <c r="J605" s="230"/>
      <c r="K605" s="230"/>
      <c r="L605" s="235"/>
      <c r="M605" s="236"/>
      <c r="N605" s="237"/>
      <c r="O605" s="237"/>
      <c r="P605" s="237"/>
      <c r="Q605" s="237"/>
      <c r="R605" s="237"/>
      <c r="S605" s="237"/>
      <c r="T605" s="238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9" t="s">
        <v>145</v>
      </c>
      <c r="AU605" s="239" t="s">
        <v>143</v>
      </c>
      <c r="AV605" s="13" t="s">
        <v>81</v>
      </c>
      <c r="AW605" s="13" t="s">
        <v>30</v>
      </c>
      <c r="AX605" s="13" t="s">
        <v>73</v>
      </c>
      <c r="AY605" s="239" t="s">
        <v>134</v>
      </c>
    </row>
    <row r="606" s="14" customFormat="1">
      <c r="A606" s="14"/>
      <c r="B606" s="240"/>
      <c r="C606" s="241"/>
      <c r="D606" s="231" t="s">
        <v>145</v>
      </c>
      <c r="E606" s="242" t="s">
        <v>1</v>
      </c>
      <c r="F606" s="243" t="s">
        <v>172</v>
      </c>
      <c r="G606" s="241"/>
      <c r="H606" s="244">
        <v>25</v>
      </c>
      <c r="I606" s="245"/>
      <c r="J606" s="241"/>
      <c r="K606" s="241"/>
      <c r="L606" s="246"/>
      <c r="M606" s="247"/>
      <c r="N606" s="248"/>
      <c r="O606" s="248"/>
      <c r="P606" s="248"/>
      <c r="Q606" s="248"/>
      <c r="R606" s="248"/>
      <c r="S606" s="248"/>
      <c r="T606" s="249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0" t="s">
        <v>145</v>
      </c>
      <c r="AU606" s="250" t="s">
        <v>143</v>
      </c>
      <c r="AV606" s="14" t="s">
        <v>143</v>
      </c>
      <c r="AW606" s="14" t="s">
        <v>30</v>
      </c>
      <c r="AX606" s="14" t="s">
        <v>73</v>
      </c>
      <c r="AY606" s="250" t="s">
        <v>134</v>
      </c>
    </row>
    <row r="607" s="13" customFormat="1">
      <c r="A607" s="13"/>
      <c r="B607" s="229"/>
      <c r="C607" s="230"/>
      <c r="D607" s="231" t="s">
        <v>145</v>
      </c>
      <c r="E607" s="232" t="s">
        <v>1</v>
      </c>
      <c r="F607" s="233" t="s">
        <v>839</v>
      </c>
      <c r="G607" s="230"/>
      <c r="H607" s="232" t="s">
        <v>1</v>
      </c>
      <c r="I607" s="234"/>
      <c r="J607" s="230"/>
      <c r="K607" s="230"/>
      <c r="L607" s="235"/>
      <c r="M607" s="236"/>
      <c r="N607" s="237"/>
      <c r="O607" s="237"/>
      <c r="P607" s="237"/>
      <c r="Q607" s="237"/>
      <c r="R607" s="237"/>
      <c r="S607" s="237"/>
      <c r="T607" s="238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9" t="s">
        <v>145</v>
      </c>
      <c r="AU607" s="239" t="s">
        <v>143</v>
      </c>
      <c r="AV607" s="13" t="s">
        <v>81</v>
      </c>
      <c r="AW607" s="13" t="s">
        <v>30</v>
      </c>
      <c r="AX607" s="13" t="s">
        <v>73</v>
      </c>
      <c r="AY607" s="239" t="s">
        <v>134</v>
      </c>
    </row>
    <row r="608" s="14" customFormat="1">
      <c r="A608" s="14"/>
      <c r="B608" s="240"/>
      <c r="C608" s="241"/>
      <c r="D608" s="231" t="s">
        <v>145</v>
      </c>
      <c r="E608" s="242" t="s">
        <v>1</v>
      </c>
      <c r="F608" s="243" t="s">
        <v>636</v>
      </c>
      <c r="G608" s="241"/>
      <c r="H608" s="244">
        <v>7</v>
      </c>
      <c r="I608" s="245"/>
      <c r="J608" s="241"/>
      <c r="K608" s="241"/>
      <c r="L608" s="246"/>
      <c r="M608" s="247"/>
      <c r="N608" s="248"/>
      <c r="O608" s="248"/>
      <c r="P608" s="248"/>
      <c r="Q608" s="248"/>
      <c r="R608" s="248"/>
      <c r="S608" s="248"/>
      <c r="T608" s="249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0" t="s">
        <v>145</v>
      </c>
      <c r="AU608" s="250" t="s">
        <v>143</v>
      </c>
      <c r="AV608" s="14" t="s">
        <v>143</v>
      </c>
      <c r="AW608" s="14" t="s">
        <v>30</v>
      </c>
      <c r="AX608" s="14" t="s">
        <v>73</v>
      </c>
      <c r="AY608" s="250" t="s">
        <v>134</v>
      </c>
    </row>
    <row r="609" s="13" customFormat="1">
      <c r="A609" s="13"/>
      <c r="B609" s="229"/>
      <c r="C609" s="230"/>
      <c r="D609" s="231" t="s">
        <v>145</v>
      </c>
      <c r="E609" s="232" t="s">
        <v>1</v>
      </c>
      <c r="F609" s="233" t="s">
        <v>840</v>
      </c>
      <c r="G609" s="230"/>
      <c r="H609" s="232" t="s">
        <v>1</v>
      </c>
      <c r="I609" s="234"/>
      <c r="J609" s="230"/>
      <c r="K609" s="230"/>
      <c r="L609" s="235"/>
      <c r="M609" s="236"/>
      <c r="N609" s="237"/>
      <c r="O609" s="237"/>
      <c r="P609" s="237"/>
      <c r="Q609" s="237"/>
      <c r="R609" s="237"/>
      <c r="S609" s="237"/>
      <c r="T609" s="238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9" t="s">
        <v>145</v>
      </c>
      <c r="AU609" s="239" t="s">
        <v>143</v>
      </c>
      <c r="AV609" s="13" t="s">
        <v>81</v>
      </c>
      <c r="AW609" s="13" t="s">
        <v>30</v>
      </c>
      <c r="AX609" s="13" t="s">
        <v>73</v>
      </c>
      <c r="AY609" s="239" t="s">
        <v>134</v>
      </c>
    </row>
    <row r="610" s="13" customFormat="1">
      <c r="A610" s="13"/>
      <c r="B610" s="229"/>
      <c r="C610" s="230"/>
      <c r="D610" s="231" t="s">
        <v>145</v>
      </c>
      <c r="E610" s="232" t="s">
        <v>1</v>
      </c>
      <c r="F610" s="233" t="s">
        <v>225</v>
      </c>
      <c r="G610" s="230"/>
      <c r="H610" s="232" t="s">
        <v>1</v>
      </c>
      <c r="I610" s="234"/>
      <c r="J610" s="230"/>
      <c r="K610" s="230"/>
      <c r="L610" s="235"/>
      <c r="M610" s="236"/>
      <c r="N610" s="237"/>
      <c r="O610" s="237"/>
      <c r="P610" s="237"/>
      <c r="Q610" s="237"/>
      <c r="R610" s="237"/>
      <c r="S610" s="237"/>
      <c r="T610" s="238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9" t="s">
        <v>145</v>
      </c>
      <c r="AU610" s="239" t="s">
        <v>143</v>
      </c>
      <c r="AV610" s="13" t="s">
        <v>81</v>
      </c>
      <c r="AW610" s="13" t="s">
        <v>30</v>
      </c>
      <c r="AX610" s="13" t="s">
        <v>73</v>
      </c>
      <c r="AY610" s="239" t="s">
        <v>134</v>
      </c>
    </row>
    <row r="611" s="14" customFormat="1">
      <c r="A611" s="14"/>
      <c r="B611" s="240"/>
      <c r="C611" s="241"/>
      <c r="D611" s="231" t="s">
        <v>145</v>
      </c>
      <c r="E611" s="242" t="s">
        <v>1</v>
      </c>
      <c r="F611" s="243" t="s">
        <v>185</v>
      </c>
      <c r="G611" s="241"/>
      <c r="H611" s="244">
        <v>14</v>
      </c>
      <c r="I611" s="245"/>
      <c r="J611" s="241"/>
      <c r="K611" s="241"/>
      <c r="L611" s="246"/>
      <c r="M611" s="247"/>
      <c r="N611" s="248"/>
      <c r="O611" s="248"/>
      <c r="P611" s="248"/>
      <c r="Q611" s="248"/>
      <c r="R611" s="248"/>
      <c r="S611" s="248"/>
      <c r="T611" s="249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0" t="s">
        <v>145</v>
      </c>
      <c r="AU611" s="250" t="s">
        <v>143</v>
      </c>
      <c r="AV611" s="14" t="s">
        <v>143</v>
      </c>
      <c r="AW611" s="14" t="s">
        <v>30</v>
      </c>
      <c r="AX611" s="14" t="s">
        <v>73</v>
      </c>
      <c r="AY611" s="250" t="s">
        <v>134</v>
      </c>
    </row>
    <row r="612" s="13" customFormat="1">
      <c r="A612" s="13"/>
      <c r="B612" s="229"/>
      <c r="C612" s="230"/>
      <c r="D612" s="231" t="s">
        <v>145</v>
      </c>
      <c r="E612" s="232" t="s">
        <v>1</v>
      </c>
      <c r="F612" s="233" t="s">
        <v>162</v>
      </c>
      <c r="G612" s="230"/>
      <c r="H612" s="232" t="s">
        <v>1</v>
      </c>
      <c r="I612" s="234"/>
      <c r="J612" s="230"/>
      <c r="K612" s="230"/>
      <c r="L612" s="235"/>
      <c r="M612" s="236"/>
      <c r="N612" s="237"/>
      <c r="O612" s="237"/>
      <c r="P612" s="237"/>
      <c r="Q612" s="237"/>
      <c r="R612" s="237"/>
      <c r="S612" s="237"/>
      <c r="T612" s="23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9" t="s">
        <v>145</v>
      </c>
      <c r="AU612" s="239" t="s">
        <v>143</v>
      </c>
      <c r="AV612" s="13" t="s">
        <v>81</v>
      </c>
      <c r="AW612" s="13" t="s">
        <v>30</v>
      </c>
      <c r="AX612" s="13" t="s">
        <v>73</v>
      </c>
      <c r="AY612" s="239" t="s">
        <v>134</v>
      </c>
    </row>
    <row r="613" s="14" customFormat="1">
      <c r="A613" s="14"/>
      <c r="B613" s="240"/>
      <c r="C613" s="241"/>
      <c r="D613" s="231" t="s">
        <v>145</v>
      </c>
      <c r="E613" s="242" t="s">
        <v>1</v>
      </c>
      <c r="F613" s="243" t="s">
        <v>142</v>
      </c>
      <c r="G613" s="241"/>
      <c r="H613" s="244">
        <v>4</v>
      </c>
      <c r="I613" s="245"/>
      <c r="J613" s="241"/>
      <c r="K613" s="241"/>
      <c r="L613" s="246"/>
      <c r="M613" s="247"/>
      <c r="N613" s="248"/>
      <c r="O613" s="248"/>
      <c r="P613" s="248"/>
      <c r="Q613" s="248"/>
      <c r="R613" s="248"/>
      <c r="S613" s="248"/>
      <c r="T613" s="249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0" t="s">
        <v>145</v>
      </c>
      <c r="AU613" s="250" t="s">
        <v>143</v>
      </c>
      <c r="AV613" s="14" t="s">
        <v>143</v>
      </c>
      <c r="AW613" s="14" t="s">
        <v>30</v>
      </c>
      <c r="AX613" s="14" t="s">
        <v>73</v>
      </c>
      <c r="AY613" s="250" t="s">
        <v>134</v>
      </c>
    </row>
    <row r="614" s="15" customFormat="1">
      <c r="A614" s="15"/>
      <c r="B614" s="251"/>
      <c r="C614" s="252"/>
      <c r="D614" s="231" t="s">
        <v>145</v>
      </c>
      <c r="E614" s="253" t="s">
        <v>1</v>
      </c>
      <c r="F614" s="254" t="s">
        <v>168</v>
      </c>
      <c r="G614" s="252"/>
      <c r="H614" s="255">
        <v>50</v>
      </c>
      <c r="I614" s="256"/>
      <c r="J614" s="252"/>
      <c r="K614" s="252"/>
      <c r="L614" s="257"/>
      <c r="M614" s="258"/>
      <c r="N614" s="259"/>
      <c r="O614" s="259"/>
      <c r="P614" s="259"/>
      <c r="Q614" s="259"/>
      <c r="R614" s="259"/>
      <c r="S614" s="259"/>
      <c r="T614" s="260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61" t="s">
        <v>145</v>
      </c>
      <c r="AU614" s="261" t="s">
        <v>143</v>
      </c>
      <c r="AV614" s="15" t="s">
        <v>142</v>
      </c>
      <c r="AW614" s="15" t="s">
        <v>30</v>
      </c>
      <c r="AX614" s="15" t="s">
        <v>81</v>
      </c>
      <c r="AY614" s="261" t="s">
        <v>134</v>
      </c>
    </row>
    <row r="615" s="14" customFormat="1">
      <c r="A615" s="14"/>
      <c r="B615" s="240"/>
      <c r="C615" s="241"/>
      <c r="D615" s="231" t="s">
        <v>145</v>
      </c>
      <c r="E615" s="241"/>
      <c r="F615" s="243" t="s">
        <v>841</v>
      </c>
      <c r="G615" s="241"/>
      <c r="H615" s="244">
        <v>60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0" t="s">
        <v>145</v>
      </c>
      <c r="AU615" s="250" t="s">
        <v>143</v>
      </c>
      <c r="AV615" s="14" t="s">
        <v>143</v>
      </c>
      <c r="AW615" s="14" t="s">
        <v>4</v>
      </c>
      <c r="AX615" s="14" t="s">
        <v>81</v>
      </c>
      <c r="AY615" s="250" t="s">
        <v>134</v>
      </c>
    </row>
    <row r="616" s="2" customFormat="1" ht="24.15" customHeight="1">
      <c r="A616" s="38"/>
      <c r="B616" s="39"/>
      <c r="C616" s="262" t="s">
        <v>842</v>
      </c>
      <c r="D616" s="262" t="s">
        <v>248</v>
      </c>
      <c r="E616" s="263" t="s">
        <v>843</v>
      </c>
      <c r="F616" s="264" t="s">
        <v>844</v>
      </c>
      <c r="G616" s="265" t="s">
        <v>301</v>
      </c>
      <c r="H616" s="266">
        <v>108</v>
      </c>
      <c r="I616" s="267"/>
      <c r="J616" s="268">
        <f>ROUND(I616*H616,2)</f>
        <v>0</v>
      </c>
      <c r="K616" s="269"/>
      <c r="L616" s="270"/>
      <c r="M616" s="271" t="s">
        <v>1</v>
      </c>
      <c r="N616" s="272" t="s">
        <v>39</v>
      </c>
      <c r="O616" s="91"/>
      <c r="P616" s="225">
        <f>O616*H616</f>
        <v>0</v>
      </c>
      <c r="Q616" s="225">
        <v>1.0000000000000001E-05</v>
      </c>
      <c r="R616" s="225">
        <f>Q616*H616</f>
        <v>0.00108</v>
      </c>
      <c r="S616" s="225">
        <v>0</v>
      </c>
      <c r="T616" s="226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27" t="s">
        <v>386</v>
      </c>
      <c r="AT616" s="227" t="s">
        <v>248</v>
      </c>
      <c r="AU616" s="227" t="s">
        <v>143</v>
      </c>
      <c r="AY616" s="17" t="s">
        <v>134</v>
      </c>
      <c r="BE616" s="228">
        <f>IF(N616="základní",J616,0)</f>
        <v>0</v>
      </c>
      <c r="BF616" s="228">
        <f>IF(N616="snížená",J616,0)</f>
        <v>0</v>
      </c>
      <c r="BG616" s="228">
        <f>IF(N616="zákl. přenesená",J616,0)</f>
        <v>0</v>
      </c>
      <c r="BH616" s="228">
        <f>IF(N616="sníž. přenesená",J616,0)</f>
        <v>0</v>
      </c>
      <c r="BI616" s="228">
        <f>IF(N616="nulová",J616,0)</f>
        <v>0</v>
      </c>
      <c r="BJ616" s="17" t="s">
        <v>143</v>
      </c>
      <c r="BK616" s="228">
        <f>ROUND(I616*H616,2)</f>
        <v>0</v>
      </c>
      <c r="BL616" s="17" t="s">
        <v>195</v>
      </c>
      <c r="BM616" s="227" t="s">
        <v>845</v>
      </c>
    </row>
    <row r="617" s="13" customFormat="1">
      <c r="A617" s="13"/>
      <c r="B617" s="229"/>
      <c r="C617" s="230"/>
      <c r="D617" s="231" t="s">
        <v>145</v>
      </c>
      <c r="E617" s="232" t="s">
        <v>1</v>
      </c>
      <c r="F617" s="233" t="s">
        <v>846</v>
      </c>
      <c r="G617" s="230"/>
      <c r="H617" s="232" t="s">
        <v>1</v>
      </c>
      <c r="I617" s="234"/>
      <c r="J617" s="230"/>
      <c r="K617" s="230"/>
      <c r="L617" s="235"/>
      <c r="M617" s="236"/>
      <c r="N617" s="237"/>
      <c r="O617" s="237"/>
      <c r="P617" s="237"/>
      <c r="Q617" s="237"/>
      <c r="R617" s="237"/>
      <c r="S617" s="237"/>
      <c r="T617" s="238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9" t="s">
        <v>145</v>
      </c>
      <c r="AU617" s="239" t="s">
        <v>143</v>
      </c>
      <c r="AV617" s="13" t="s">
        <v>81</v>
      </c>
      <c r="AW617" s="13" t="s">
        <v>30</v>
      </c>
      <c r="AX617" s="13" t="s">
        <v>73</v>
      </c>
      <c r="AY617" s="239" t="s">
        <v>134</v>
      </c>
    </row>
    <row r="618" s="13" customFormat="1">
      <c r="A618" s="13"/>
      <c r="B618" s="229"/>
      <c r="C618" s="230"/>
      <c r="D618" s="231" t="s">
        <v>145</v>
      </c>
      <c r="E618" s="232" t="s">
        <v>1</v>
      </c>
      <c r="F618" s="233" t="s">
        <v>847</v>
      </c>
      <c r="G618" s="230"/>
      <c r="H618" s="232" t="s">
        <v>1</v>
      </c>
      <c r="I618" s="234"/>
      <c r="J618" s="230"/>
      <c r="K618" s="230"/>
      <c r="L618" s="235"/>
      <c r="M618" s="236"/>
      <c r="N618" s="237"/>
      <c r="O618" s="237"/>
      <c r="P618" s="237"/>
      <c r="Q618" s="237"/>
      <c r="R618" s="237"/>
      <c r="S618" s="237"/>
      <c r="T618" s="238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9" t="s">
        <v>145</v>
      </c>
      <c r="AU618" s="239" t="s">
        <v>143</v>
      </c>
      <c r="AV618" s="13" t="s">
        <v>81</v>
      </c>
      <c r="AW618" s="13" t="s">
        <v>30</v>
      </c>
      <c r="AX618" s="13" t="s">
        <v>73</v>
      </c>
      <c r="AY618" s="239" t="s">
        <v>134</v>
      </c>
    </row>
    <row r="619" s="14" customFormat="1">
      <c r="A619" s="14"/>
      <c r="B619" s="240"/>
      <c r="C619" s="241"/>
      <c r="D619" s="231" t="s">
        <v>145</v>
      </c>
      <c r="E619" s="242" t="s">
        <v>1</v>
      </c>
      <c r="F619" s="243" t="s">
        <v>253</v>
      </c>
      <c r="G619" s="241"/>
      <c r="H619" s="244">
        <v>9</v>
      </c>
      <c r="I619" s="245"/>
      <c r="J619" s="241"/>
      <c r="K619" s="241"/>
      <c r="L619" s="246"/>
      <c r="M619" s="247"/>
      <c r="N619" s="248"/>
      <c r="O619" s="248"/>
      <c r="P619" s="248"/>
      <c r="Q619" s="248"/>
      <c r="R619" s="248"/>
      <c r="S619" s="248"/>
      <c r="T619" s="249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0" t="s">
        <v>145</v>
      </c>
      <c r="AU619" s="250" t="s">
        <v>143</v>
      </c>
      <c r="AV619" s="14" t="s">
        <v>143</v>
      </c>
      <c r="AW619" s="14" t="s">
        <v>30</v>
      </c>
      <c r="AX619" s="14" t="s">
        <v>73</v>
      </c>
      <c r="AY619" s="250" t="s">
        <v>134</v>
      </c>
    </row>
    <row r="620" s="13" customFormat="1">
      <c r="A620" s="13"/>
      <c r="B620" s="229"/>
      <c r="C620" s="230"/>
      <c r="D620" s="231" t="s">
        <v>145</v>
      </c>
      <c r="E620" s="232" t="s">
        <v>1</v>
      </c>
      <c r="F620" s="233" t="s">
        <v>848</v>
      </c>
      <c r="G620" s="230"/>
      <c r="H620" s="232" t="s">
        <v>1</v>
      </c>
      <c r="I620" s="234"/>
      <c r="J620" s="230"/>
      <c r="K620" s="230"/>
      <c r="L620" s="235"/>
      <c r="M620" s="236"/>
      <c r="N620" s="237"/>
      <c r="O620" s="237"/>
      <c r="P620" s="237"/>
      <c r="Q620" s="237"/>
      <c r="R620" s="237"/>
      <c r="S620" s="237"/>
      <c r="T620" s="238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9" t="s">
        <v>145</v>
      </c>
      <c r="AU620" s="239" t="s">
        <v>143</v>
      </c>
      <c r="AV620" s="13" t="s">
        <v>81</v>
      </c>
      <c r="AW620" s="13" t="s">
        <v>30</v>
      </c>
      <c r="AX620" s="13" t="s">
        <v>73</v>
      </c>
      <c r="AY620" s="239" t="s">
        <v>134</v>
      </c>
    </row>
    <row r="621" s="14" customFormat="1">
      <c r="A621" s="14"/>
      <c r="B621" s="240"/>
      <c r="C621" s="241"/>
      <c r="D621" s="231" t="s">
        <v>145</v>
      </c>
      <c r="E621" s="242" t="s">
        <v>1</v>
      </c>
      <c r="F621" s="243" t="s">
        <v>195</v>
      </c>
      <c r="G621" s="241"/>
      <c r="H621" s="244">
        <v>16</v>
      </c>
      <c r="I621" s="245"/>
      <c r="J621" s="241"/>
      <c r="K621" s="241"/>
      <c r="L621" s="246"/>
      <c r="M621" s="247"/>
      <c r="N621" s="248"/>
      <c r="O621" s="248"/>
      <c r="P621" s="248"/>
      <c r="Q621" s="248"/>
      <c r="R621" s="248"/>
      <c r="S621" s="248"/>
      <c r="T621" s="249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0" t="s">
        <v>145</v>
      </c>
      <c r="AU621" s="250" t="s">
        <v>143</v>
      </c>
      <c r="AV621" s="14" t="s">
        <v>143</v>
      </c>
      <c r="AW621" s="14" t="s">
        <v>30</v>
      </c>
      <c r="AX621" s="14" t="s">
        <v>73</v>
      </c>
      <c r="AY621" s="250" t="s">
        <v>134</v>
      </c>
    </row>
    <row r="622" s="13" customFormat="1">
      <c r="A622" s="13"/>
      <c r="B622" s="229"/>
      <c r="C622" s="230"/>
      <c r="D622" s="231" t="s">
        <v>145</v>
      </c>
      <c r="E622" s="232" t="s">
        <v>1</v>
      </c>
      <c r="F622" s="233" t="s">
        <v>849</v>
      </c>
      <c r="G622" s="230"/>
      <c r="H622" s="232" t="s">
        <v>1</v>
      </c>
      <c r="I622" s="234"/>
      <c r="J622" s="230"/>
      <c r="K622" s="230"/>
      <c r="L622" s="235"/>
      <c r="M622" s="236"/>
      <c r="N622" s="237"/>
      <c r="O622" s="237"/>
      <c r="P622" s="237"/>
      <c r="Q622" s="237"/>
      <c r="R622" s="237"/>
      <c r="S622" s="237"/>
      <c r="T622" s="238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9" t="s">
        <v>145</v>
      </c>
      <c r="AU622" s="239" t="s">
        <v>143</v>
      </c>
      <c r="AV622" s="13" t="s">
        <v>81</v>
      </c>
      <c r="AW622" s="13" t="s">
        <v>30</v>
      </c>
      <c r="AX622" s="13" t="s">
        <v>73</v>
      </c>
      <c r="AY622" s="239" t="s">
        <v>134</v>
      </c>
    </row>
    <row r="623" s="13" customFormat="1">
      <c r="A623" s="13"/>
      <c r="B623" s="229"/>
      <c r="C623" s="230"/>
      <c r="D623" s="231" t="s">
        <v>145</v>
      </c>
      <c r="E623" s="232" t="s">
        <v>1</v>
      </c>
      <c r="F623" s="233" t="s">
        <v>160</v>
      </c>
      <c r="G623" s="230"/>
      <c r="H623" s="232" t="s">
        <v>1</v>
      </c>
      <c r="I623" s="234"/>
      <c r="J623" s="230"/>
      <c r="K623" s="230"/>
      <c r="L623" s="235"/>
      <c r="M623" s="236"/>
      <c r="N623" s="237"/>
      <c r="O623" s="237"/>
      <c r="P623" s="237"/>
      <c r="Q623" s="237"/>
      <c r="R623" s="237"/>
      <c r="S623" s="237"/>
      <c r="T623" s="238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9" t="s">
        <v>145</v>
      </c>
      <c r="AU623" s="239" t="s">
        <v>143</v>
      </c>
      <c r="AV623" s="13" t="s">
        <v>81</v>
      </c>
      <c r="AW623" s="13" t="s">
        <v>30</v>
      </c>
      <c r="AX623" s="13" t="s">
        <v>73</v>
      </c>
      <c r="AY623" s="239" t="s">
        <v>134</v>
      </c>
    </row>
    <row r="624" s="14" customFormat="1">
      <c r="A624" s="14"/>
      <c r="B624" s="240"/>
      <c r="C624" s="241"/>
      <c r="D624" s="231" t="s">
        <v>145</v>
      </c>
      <c r="E624" s="242" t="s">
        <v>1</v>
      </c>
      <c r="F624" s="243" t="s">
        <v>850</v>
      </c>
      <c r="G624" s="241"/>
      <c r="H624" s="244">
        <v>19</v>
      </c>
      <c r="I624" s="245"/>
      <c r="J624" s="241"/>
      <c r="K624" s="241"/>
      <c r="L624" s="246"/>
      <c r="M624" s="247"/>
      <c r="N624" s="248"/>
      <c r="O624" s="248"/>
      <c r="P624" s="248"/>
      <c r="Q624" s="248"/>
      <c r="R624" s="248"/>
      <c r="S624" s="248"/>
      <c r="T624" s="24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0" t="s">
        <v>145</v>
      </c>
      <c r="AU624" s="250" t="s">
        <v>143</v>
      </c>
      <c r="AV624" s="14" t="s">
        <v>143</v>
      </c>
      <c r="AW624" s="14" t="s">
        <v>30</v>
      </c>
      <c r="AX624" s="14" t="s">
        <v>73</v>
      </c>
      <c r="AY624" s="250" t="s">
        <v>134</v>
      </c>
    </row>
    <row r="625" s="13" customFormat="1">
      <c r="A625" s="13"/>
      <c r="B625" s="229"/>
      <c r="C625" s="230"/>
      <c r="D625" s="231" t="s">
        <v>145</v>
      </c>
      <c r="E625" s="232" t="s">
        <v>1</v>
      </c>
      <c r="F625" s="233" t="s">
        <v>162</v>
      </c>
      <c r="G625" s="230"/>
      <c r="H625" s="232" t="s">
        <v>1</v>
      </c>
      <c r="I625" s="234"/>
      <c r="J625" s="230"/>
      <c r="K625" s="230"/>
      <c r="L625" s="235"/>
      <c r="M625" s="236"/>
      <c r="N625" s="237"/>
      <c r="O625" s="237"/>
      <c r="P625" s="237"/>
      <c r="Q625" s="237"/>
      <c r="R625" s="237"/>
      <c r="S625" s="237"/>
      <c r="T625" s="238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9" t="s">
        <v>145</v>
      </c>
      <c r="AU625" s="239" t="s">
        <v>143</v>
      </c>
      <c r="AV625" s="13" t="s">
        <v>81</v>
      </c>
      <c r="AW625" s="13" t="s">
        <v>30</v>
      </c>
      <c r="AX625" s="13" t="s">
        <v>73</v>
      </c>
      <c r="AY625" s="239" t="s">
        <v>134</v>
      </c>
    </row>
    <row r="626" s="14" customFormat="1">
      <c r="A626" s="14"/>
      <c r="B626" s="240"/>
      <c r="C626" s="241"/>
      <c r="D626" s="231" t="s">
        <v>145</v>
      </c>
      <c r="E626" s="242" t="s">
        <v>1</v>
      </c>
      <c r="F626" s="243" t="s">
        <v>154</v>
      </c>
      <c r="G626" s="241"/>
      <c r="H626" s="244">
        <v>6</v>
      </c>
      <c r="I626" s="245"/>
      <c r="J626" s="241"/>
      <c r="K626" s="241"/>
      <c r="L626" s="246"/>
      <c r="M626" s="247"/>
      <c r="N626" s="248"/>
      <c r="O626" s="248"/>
      <c r="P626" s="248"/>
      <c r="Q626" s="248"/>
      <c r="R626" s="248"/>
      <c r="S626" s="248"/>
      <c r="T626" s="249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0" t="s">
        <v>145</v>
      </c>
      <c r="AU626" s="250" t="s">
        <v>143</v>
      </c>
      <c r="AV626" s="14" t="s">
        <v>143</v>
      </c>
      <c r="AW626" s="14" t="s">
        <v>30</v>
      </c>
      <c r="AX626" s="14" t="s">
        <v>73</v>
      </c>
      <c r="AY626" s="250" t="s">
        <v>134</v>
      </c>
    </row>
    <row r="627" s="13" customFormat="1">
      <c r="A627" s="13"/>
      <c r="B627" s="229"/>
      <c r="C627" s="230"/>
      <c r="D627" s="231" t="s">
        <v>145</v>
      </c>
      <c r="E627" s="232" t="s">
        <v>1</v>
      </c>
      <c r="F627" s="233" t="s">
        <v>225</v>
      </c>
      <c r="G627" s="230"/>
      <c r="H627" s="232" t="s">
        <v>1</v>
      </c>
      <c r="I627" s="234"/>
      <c r="J627" s="230"/>
      <c r="K627" s="230"/>
      <c r="L627" s="235"/>
      <c r="M627" s="236"/>
      <c r="N627" s="237"/>
      <c r="O627" s="237"/>
      <c r="P627" s="237"/>
      <c r="Q627" s="237"/>
      <c r="R627" s="237"/>
      <c r="S627" s="237"/>
      <c r="T627" s="238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9" t="s">
        <v>145</v>
      </c>
      <c r="AU627" s="239" t="s">
        <v>143</v>
      </c>
      <c r="AV627" s="13" t="s">
        <v>81</v>
      </c>
      <c r="AW627" s="13" t="s">
        <v>30</v>
      </c>
      <c r="AX627" s="13" t="s">
        <v>73</v>
      </c>
      <c r="AY627" s="239" t="s">
        <v>134</v>
      </c>
    </row>
    <row r="628" s="14" customFormat="1">
      <c r="A628" s="14"/>
      <c r="B628" s="240"/>
      <c r="C628" s="241"/>
      <c r="D628" s="231" t="s">
        <v>145</v>
      </c>
      <c r="E628" s="242" t="s">
        <v>1</v>
      </c>
      <c r="F628" s="243" t="s">
        <v>185</v>
      </c>
      <c r="G628" s="241"/>
      <c r="H628" s="244">
        <v>14</v>
      </c>
      <c r="I628" s="245"/>
      <c r="J628" s="241"/>
      <c r="K628" s="241"/>
      <c r="L628" s="246"/>
      <c r="M628" s="247"/>
      <c r="N628" s="248"/>
      <c r="O628" s="248"/>
      <c r="P628" s="248"/>
      <c r="Q628" s="248"/>
      <c r="R628" s="248"/>
      <c r="S628" s="248"/>
      <c r="T628" s="249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0" t="s">
        <v>145</v>
      </c>
      <c r="AU628" s="250" t="s">
        <v>143</v>
      </c>
      <c r="AV628" s="14" t="s">
        <v>143</v>
      </c>
      <c r="AW628" s="14" t="s">
        <v>30</v>
      </c>
      <c r="AX628" s="14" t="s">
        <v>73</v>
      </c>
      <c r="AY628" s="250" t="s">
        <v>134</v>
      </c>
    </row>
    <row r="629" s="13" customFormat="1">
      <c r="A629" s="13"/>
      <c r="B629" s="229"/>
      <c r="C629" s="230"/>
      <c r="D629" s="231" t="s">
        <v>145</v>
      </c>
      <c r="E629" s="232" t="s">
        <v>1</v>
      </c>
      <c r="F629" s="233" t="s">
        <v>851</v>
      </c>
      <c r="G629" s="230"/>
      <c r="H629" s="232" t="s">
        <v>1</v>
      </c>
      <c r="I629" s="234"/>
      <c r="J629" s="230"/>
      <c r="K629" s="230"/>
      <c r="L629" s="235"/>
      <c r="M629" s="236"/>
      <c r="N629" s="237"/>
      <c r="O629" s="237"/>
      <c r="P629" s="237"/>
      <c r="Q629" s="237"/>
      <c r="R629" s="237"/>
      <c r="S629" s="237"/>
      <c r="T629" s="238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9" t="s">
        <v>145</v>
      </c>
      <c r="AU629" s="239" t="s">
        <v>143</v>
      </c>
      <c r="AV629" s="13" t="s">
        <v>81</v>
      </c>
      <c r="AW629" s="13" t="s">
        <v>30</v>
      </c>
      <c r="AX629" s="13" t="s">
        <v>73</v>
      </c>
      <c r="AY629" s="239" t="s">
        <v>134</v>
      </c>
    </row>
    <row r="630" s="13" customFormat="1">
      <c r="A630" s="13"/>
      <c r="B630" s="229"/>
      <c r="C630" s="230"/>
      <c r="D630" s="231" t="s">
        <v>145</v>
      </c>
      <c r="E630" s="232" t="s">
        <v>1</v>
      </c>
      <c r="F630" s="233" t="s">
        <v>839</v>
      </c>
      <c r="G630" s="230"/>
      <c r="H630" s="232" t="s">
        <v>1</v>
      </c>
      <c r="I630" s="234"/>
      <c r="J630" s="230"/>
      <c r="K630" s="230"/>
      <c r="L630" s="235"/>
      <c r="M630" s="236"/>
      <c r="N630" s="237"/>
      <c r="O630" s="237"/>
      <c r="P630" s="237"/>
      <c r="Q630" s="237"/>
      <c r="R630" s="237"/>
      <c r="S630" s="237"/>
      <c r="T630" s="238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9" t="s">
        <v>145</v>
      </c>
      <c r="AU630" s="239" t="s">
        <v>143</v>
      </c>
      <c r="AV630" s="13" t="s">
        <v>81</v>
      </c>
      <c r="AW630" s="13" t="s">
        <v>30</v>
      </c>
      <c r="AX630" s="13" t="s">
        <v>73</v>
      </c>
      <c r="AY630" s="239" t="s">
        <v>134</v>
      </c>
    </row>
    <row r="631" s="14" customFormat="1">
      <c r="A631" s="14"/>
      <c r="B631" s="240"/>
      <c r="C631" s="241"/>
      <c r="D631" s="231" t="s">
        <v>145</v>
      </c>
      <c r="E631" s="242" t="s">
        <v>1</v>
      </c>
      <c r="F631" s="243" t="s">
        <v>177</v>
      </c>
      <c r="G631" s="241"/>
      <c r="H631" s="244">
        <v>26</v>
      </c>
      <c r="I631" s="245"/>
      <c r="J631" s="241"/>
      <c r="K631" s="241"/>
      <c r="L631" s="246"/>
      <c r="M631" s="247"/>
      <c r="N631" s="248"/>
      <c r="O631" s="248"/>
      <c r="P631" s="248"/>
      <c r="Q631" s="248"/>
      <c r="R631" s="248"/>
      <c r="S631" s="248"/>
      <c r="T631" s="249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0" t="s">
        <v>145</v>
      </c>
      <c r="AU631" s="250" t="s">
        <v>143</v>
      </c>
      <c r="AV631" s="14" t="s">
        <v>143</v>
      </c>
      <c r="AW631" s="14" t="s">
        <v>30</v>
      </c>
      <c r="AX631" s="14" t="s">
        <v>73</v>
      </c>
      <c r="AY631" s="250" t="s">
        <v>134</v>
      </c>
    </row>
    <row r="632" s="15" customFormat="1">
      <c r="A632" s="15"/>
      <c r="B632" s="251"/>
      <c r="C632" s="252"/>
      <c r="D632" s="231" t="s">
        <v>145</v>
      </c>
      <c r="E632" s="253" t="s">
        <v>1</v>
      </c>
      <c r="F632" s="254" t="s">
        <v>168</v>
      </c>
      <c r="G632" s="252"/>
      <c r="H632" s="255">
        <v>90</v>
      </c>
      <c r="I632" s="256"/>
      <c r="J632" s="252"/>
      <c r="K632" s="252"/>
      <c r="L632" s="257"/>
      <c r="M632" s="258"/>
      <c r="N632" s="259"/>
      <c r="O632" s="259"/>
      <c r="P632" s="259"/>
      <c r="Q632" s="259"/>
      <c r="R632" s="259"/>
      <c r="S632" s="259"/>
      <c r="T632" s="260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61" t="s">
        <v>145</v>
      </c>
      <c r="AU632" s="261" t="s">
        <v>143</v>
      </c>
      <c r="AV632" s="15" t="s">
        <v>142</v>
      </c>
      <c r="AW632" s="15" t="s">
        <v>30</v>
      </c>
      <c r="AX632" s="15" t="s">
        <v>81</v>
      </c>
      <c r="AY632" s="261" t="s">
        <v>134</v>
      </c>
    </row>
    <row r="633" s="14" customFormat="1">
      <c r="A633" s="14"/>
      <c r="B633" s="240"/>
      <c r="C633" s="241"/>
      <c r="D633" s="231" t="s">
        <v>145</v>
      </c>
      <c r="E633" s="241"/>
      <c r="F633" s="243" t="s">
        <v>852</v>
      </c>
      <c r="G633" s="241"/>
      <c r="H633" s="244">
        <v>108</v>
      </c>
      <c r="I633" s="245"/>
      <c r="J633" s="241"/>
      <c r="K633" s="241"/>
      <c r="L633" s="246"/>
      <c r="M633" s="247"/>
      <c r="N633" s="248"/>
      <c r="O633" s="248"/>
      <c r="P633" s="248"/>
      <c r="Q633" s="248"/>
      <c r="R633" s="248"/>
      <c r="S633" s="248"/>
      <c r="T633" s="24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0" t="s">
        <v>145</v>
      </c>
      <c r="AU633" s="250" t="s">
        <v>143</v>
      </c>
      <c r="AV633" s="14" t="s">
        <v>143</v>
      </c>
      <c r="AW633" s="14" t="s">
        <v>4</v>
      </c>
      <c r="AX633" s="14" t="s">
        <v>81</v>
      </c>
      <c r="AY633" s="250" t="s">
        <v>134</v>
      </c>
    </row>
    <row r="634" s="2" customFormat="1" ht="24.15" customHeight="1">
      <c r="A634" s="38"/>
      <c r="B634" s="39"/>
      <c r="C634" s="215" t="s">
        <v>853</v>
      </c>
      <c r="D634" s="215" t="s">
        <v>138</v>
      </c>
      <c r="E634" s="216" t="s">
        <v>854</v>
      </c>
      <c r="F634" s="217" t="s">
        <v>855</v>
      </c>
      <c r="G634" s="218" t="s">
        <v>301</v>
      </c>
      <c r="H634" s="219">
        <v>7</v>
      </c>
      <c r="I634" s="220"/>
      <c r="J634" s="221">
        <f>ROUND(I634*H634,2)</f>
        <v>0</v>
      </c>
      <c r="K634" s="222"/>
      <c r="L634" s="44"/>
      <c r="M634" s="223" t="s">
        <v>1</v>
      </c>
      <c r="N634" s="224" t="s">
        <v>39</v>
      </c>
      <c r="O634" s="91"/>
      <c r="P634" s="225">
        <f>O634*H634</f>
        <v>0</v>
      </c>
      <c r="Q634" s="225">
        <v>0</v>
      </c>
      <c r="R634" s="225">
        <f>Q634*H634</f>
        <v>0</v>
      </c>
      <c r="S634" s="225">
        <v>0</v>
      </c>
      <c r="T634" s="226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27" t="s">
        <v>195</v>
      </c>
      <c r="AT634" s="227" t="s">
        <v>138</v>
      </c>
      <c r="AU634" s="227" t="s">
        <v>143</v>
      </c>
      <c r="AY634" s="17" t="s">
        <v>134</v>
      </c>
      <c r="BE634" s="228">
        <f>IF(N634="základní",J634,0)</f>
        <v>0</v>
      </c>
      <c r="BF634" s="228">
        <f>IF(N634="snížená",J634,0)</f>
        <v>0</v>
      </c>
      <c r="BG634" s="228">
        <f>IF(N634="zákl. přenesená",J634,0)</f>
        <v>0</v>
      </c>
      <c r="BH634" s="228">
        <f>IF(N634="sníž. přenesená",J634,0)</f>
        <v>0</v>
      </c>
      <c r="BI634" s="228">
        <f>IF(N634="nulová",J634,0)</f>
        <v>0</v>
      </c>
      <c r="BJ634" s="17" t="s">
        <v>143</v>
      </c>
      <c r="BK634" s="228">
        <f>ROUND(I634*H634,2)</f>
        <v>0</v>
      </c>
      <c r="BL634" s="17" t="s">
        <v>195</v>
      </c>
      <c r="BM634" s="227" t="s">
        <v>856</v>
      </c>
    </row>
    <row r="635" s="13" customFormat="1">
      <c r="A635" s="13"/>
      <c r="B635" s="229"/>
      <c r="C635" s="230"/>
      <c r="D635" s="231" t="s">
        <v>145</v>
      </c>
      <c r="E635" s="232" t="s">
        <v>1</v>
      </c>
      <c r="F635" s="233" t="s">
        <v>857</v>
      </c>
      <c r="G635" s="230"/>
      <c r="H635" s="232" t="s">
        <v>1</v>
      </c>
      <c r="I635" s="234"/>
      <c r="J635" s="230"/>
      <c r="K635" s="230"/>
      <c r="L635" s="235"/>
      <c r="M635" s="236"/>
      <c r="N635" s="237"/>
      <c r="O635" s="237"/>
      <c r="P635" s="237"/>
      <c r="Q635" s="237"/>
      <c r="R635" s="237"/>
      <c r="S635" s="237"/>
      <c r="T635" s="238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9" t="s">
        <v>145</v>
      </c>
      <c r="AU635" s="239" t="s">
        <v>143</v>
      </c>
      <c r="AV635" s="13" t="s">
        <v>81</v>
      </c>
      <c r="AW635" s="13" t="s">
        <v>30</v>
      </c>
      <c r="AX635" s="13" t="s">
        <v>73</v>
      </c>
      <c r="AY635" s="239" t="s">
        <v>134</v>
      </c>
    </row>
    <row r="636" s="14" customFormat="1">
      <c r="A636" s="14"/>
      <c r="B636" s="240"/>
      <c r="C636" s="241"/>
      <c r="D636" s="231" t="s">
        <v>145</v>
      </c>
      <c r="E636" s="242" t="s">
        <v>1</v>
      </c>
      <c r="F636" s="243" t="s">
        <v>636</v>
      </c>
      <c r="G636" s="241"/>
      <c r="H636" s="244">
        <v>7</v>
      </c>
      <c r="I636" s="245"/>
      <c r="J636" s="241"/>
      <c r="K636" s="241"/>
      <c r="L636" s="246"/>
      <c r="M636" s="247"/>
      <c r="N636" s="248"/>
      <c r="O636" s="248"/>
      <c r="P636" s="248"/>
      <c r="Q636" s="248"/>
      <c r="R636" s="248"/>
      <c r="S636" s="248"/>
      <c r="T636" s="249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0" t="s">
        <v>145</v>
      </c>
      <c r="AU636" s="250" t="s">
        <v>143</v>
      </c>
      <c r="AV636" s="14" t="s">
        <v>143</v>
      </c>
      <c r="AW636" s="14" t="s">
        <v>30</v>
      </c>
      <c r="AX636" s="14" t="s">
        <v>73</v>
      </c>
      <c r="AY636" s="250" t="s">
        <v>134</v>
      </c>
    </row>
    <row r="637" s="15" customFormat="1">
      <c r="A637" s="15"/>
      <c r="B637" s="251"/>
      <c r="C637" s="252"/>
      <c r="D637" s="231" t="s">
        <v>145</v>
      </c>
      <c r="E637" s="253" t="s">
        <v>1</v>
      </c>
      <c r="F637" s="254" t="s">
        <v>168</v>
      </c>
      <c r="G637" s="252"/>
      <c r="H637" s="255">
        <v>7</v>
      </c>
      <c r="I637" s="256"/>
      <c r="J637" s="252"/>
      <c r="K637" s="252"/>
      <c r="L637" s="257"/>
      <c r="M637" s="258"/>
      <c r="N637" s="259"/>
      <c r="O637" s="259"/>
      <c r="P637" s="259"/>
      <c r="Q637" s="259"/>
      <c r="R637" s="259"/>
      <c r="S637" s="259"/>
      <c r="T637" s="260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61" t="s">
        <v>145</v>
      </c>
      <c r="AU637" s="261" t="s">
        <v>143</v>
      </c>
      <c r="AV637" s="15" t="s">
        <v>142</v>
      </c>
      <c r="AW637" s="15" t="s">
        <v>30</v>
      </c>
      <c r="AX637" s="15" t="s">
        <v>81</v>
      </c>
      <c r="AY637" s="261" t="s">
        <v>134</v>
      </c>
    </row>
    <row r="638" s="2" customFormat="1" ht="24.15" customHeight="1">
      <c r="A638" s="38"/>
      <c r="B638" s="39"/>
      <c r="C638" s="262" t="s">
        <v>858</v>
      </c>
      <c r="D638" s="262" t="s">
        <v>248</v>
      </c>
      <c r="E638" s="263" t="s">
        <v>859</v>
      </c>
      <c r="F638" s="264" t="s">
        <v>860</v>
      </c>
      <c r="G638" s="265" t="s">
        <v>301</v>
      </c>
      <c r="H638" s="266">
        <v>8.4000000000000004</v>
      </c>
      <c r="I638" s="267"/>
      <c r="J638" s="268">
        <f>ROUND(I638*H638,2)</f>
        <v>0</v>
      </c>
      <c r="K638" s="269"/>
      <c r="L638" s="270"/>
      <c r="M638" s="271" t="s">
        <v>1</v>
      </c>
      <c r="N638" s="272" t="s">
        <v>39</v>
      </c>
      <c r="O638" s="91"/>
      <c r="P638" s="225">
        <f>O638*H638</f>
        <v>0</v>
      </c>
      <c r="Q638" s="225">
        <v>0.00025000000000000001</v>
      </c>
      <c r="R638" s="225">
        <f>Q638*H638</f>
        <v>0.0021000000000000003</v>
      </c>
      <c r="S638" s="225">
        <v>0</v>
      </c>
      <c r="T638" s="226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27" t="s">
        <v>386</v>
      </c>
      <c r="AT638" s="227" t="s">
        <v>248</v>
      </c>
      <c r="AU638" s="227" t="s">
        <v>143</v>
      </c>
      <c r="AY638" s="17" t="s">
        <v>134</v>
      </c>
      <c r="BE638" s="228">
        <f>IF(N638="základní",J638,0)</f>
        <v>0</v>
      </c>
      <c r="BF638" s="228">
        <f>IF(N638="snížená",J638,0)</f>
        <v>0</v>
      </c>
      <c r="BG638" s="228">
        <f>IF(N638="zákl. přenesená",J638,0)</f>
        <v>0</v>
      </c>
      <c r="BH638" s="228">
        <f>IF(N638="sníž. přenesená",J638,0)</f>
        <v>0</v>
      </c>
      <c r="BI638" s="228">
        <f>IF(N638="nulová",J638,0)</f>
        <v>0</v>
      </c>
      <c r="BJ638" s="17" t="s">
        <v>143</v>
      </c>
      <c r="BK638" s="228">
        <f>ROUND(I638*H638,2)</f>
        <v>0</v>
      </c>
      <c r="BL638" s="17" t="s">
        <v>195</v>
      </c>
      <c r="BM638" s="227" t="s">
        <v>861</v>
      </c>
    </row>
    <row r="639" s="14" customFormat="1">
      <c r="A639" s="14"/>
      <c r="B639" s="240"/>
      <c r="C639" s="241"/>
      <c r="D639" s="231" t="s">
        <v>145</v>
      </c>
      <c r="E639" s="242" t="s">
        <v>1</v>
      </c>
      <c r="F639" s="243" t="s">
        <v>636</v>
      </c>
      <c r="G639" s="241"/>
      <c r="H639" s="244">
        <v>7</v>
      </c>
      <c r="I639" s="245"/>
      <c r="J639" s="241"/>
      <c r="K639" s="241"/>
      <c r="L639" s="246"/>
      <c r="M639" s="247"/>
      <c r="N639" s="248"/>
      <c r="O639" s="248"/>
      <c r="P639" s="248"/>
      <c r="Q639" s="248"/>
      <c r="R639" s="248"/>
      <c r="S639" s="248"/>
      <c r="T639" s="249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0" t="s">
        <v>145</v>
      </c>
      <c r="AU639" s="250" t="s">
        <v>143</v>
      </c>
      <c r="AV639" s="14" t="s">
        <v>143</v>
      </c>
      <c r="AW639" s="14" t="s">
        <v>30</v>
      </c>
      <c r="AX639" s="14" t="s">
        <v>81</v>
      </c>
      <c r="AY639" s="250" t="s">
        <v>134</v>
      </c>
    </row>
    <row r="640" s="14" customFormat="1">
      <c r="A640" s="14"/>
      <c r="B640" s="240"/>
      <c r="C640" s="241"/>
      <c r="D640" s="231" t="s">
        <v>145</v>
      </c>
      <c r="E640" s="241"/>
      <c r="F640" s="243" t="s">
        <v>862</v>
      </c>
      <c r="G640" s="241"/>
      <c r="H640" s="244">
        <v>8.4000000000000004</v>
      </c>
      <c r="I640" s="245"/>
      <c r="J640" s="241"/>
      <c r="K640" s="241"/>
      <c r="L640" s="246"/>
      <c r="M640" s="247"/>
      <c r="N640" s="248"/>
      <c r="O640" s="248"/>
      <c r="P640" s="248"/>
      <c r="Q640" s="248"/>
      <c r="R640" s="248"/>
      <c r="S640" s="248"/>
      <c r="T640" s="249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0" t="s">
        <v>145</v>
      </c>
      <c r="AU640" s="250" t="s">
        <v>143</v>
      </c>
      <c r="AV640" s="14" t="s">
        <v>143</v>
      </c>
      <c r="AW640" s="14" t="s">
        <v>4</v>
      </c>
      <c r="AX640" s="14" t="s">
        <v>81</v>
      </c>
      <c r="AY640" s="250" t="s">
        <v>134</v>
      </c>
    </row>
    <row r="641" s="2" customFormat="1" ht="24.15" customHeight="1">
      <c r="A641" s="38"/>
      <c r="B641" s="39"/>
      <c r="C641" s="215" t="s">
        <v>863</v>
      </c>
      <c r="D641" s="215" t="s">
        <v>138</v>
      </c>
      <c r="E641" s="216" t="s">
        <v>864</v>
      </c>
      <c r="F641" s="217" t="s">
        <v>865</v>
      </c>
      <c r="G641" s="218" t="s">
        <v>301</v>
      </c>
      <c r="H641" s="219">
        <v>10</v>
      </c>
      <c r="I641" s="220"/>
      <c r="J641" s="221">
        <f>ROUND(I641*H641,2)</f>
        <v>0</v>
      </c>
      <c r="K641" s="222"/>
      <c r="L641" s="44"/>
      <c r="M641" s="223" t="s">
        <v>1</v>
      </c>
      <c r="N641" s="224" t="s">
        <v>39</v>
      </c>
      <c r="O641" s="91"/>
      <c r="P641" s="225">
        <f>O641*H641</f>
        <v>0</v>
      </c>
      <c r="Q641" s="225">
        <v>0</v>
      </c>
      <c r="R641" s="225">
        <f>Q641*H641</f>
        <v>0</v>
      </c>
      <c r="S641" s="225">
        <v>0</v>
      </c>
      <c r="T641" s="226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27" t="s">
        <v>195</v>
      </c>
      <c r="AT641" s="227" t="s">
        <v>138</v>
      </c>
      <c r="AU641" s="227" t="s">
        <v>143</v>
      </c>
      <c r="AY641" s="17" t="s">
        <v>134</v>
      </c>
      <c r="BE641" s="228">
        <f>IF(N641="základní",J641,0)</f>
        <v>0</v>
      </c>
      <c r="BF641" s="228">
        <f>IF(N641="snížená",J641,0)</f>
        <v>0</v>
      </c>
      <c r="BG641" s="228">
        <f>IF(N641="zákl. přenesená",J641,0)</f>
        <v>0</v>
      </c>
      <c r="BH641" s="228">
        <f>IF(N641="sníž. přenesená",J641,0)</f>
        <v>0</v>
      </c>
      <c r="BI641" s="228">
        <f>IF(N641="nulová",J641,0)</f>
        <v>0</v>
      </c>
      <c r="BJ641" s="17" t="s">
        <v>143</v>
      </c>
      <c r="BK641" s="228">
        <f>ROUND(I641*H641,2)</f>
        <v>0</v>
      </c>
      <c r="BL641" s="17" t="s">
        <v>195</v>
      </c>
      <c r="BM641" s="227" t="s">
        <v>866</v>
      </c>
    </row>
    <row r="642" s="13" customFormat="1">
      <c r="A642" s="13"/>
      <c r="B642" s="229"/>
      <c r="C642" s="230"/>
      <c r="D642" s="231" t="s">
        <v>145</v>
      </c>
      <c r="E642" s="232" t="s">
        <v>1</v>
      </c>
      <c r="F642" s="233" t="s">
        <v>806</v>
      </c>
      <c r="G642" s="230"/>
      <c r="H642" s="232" t="s">
        <v>1</v>
      </c>
      <c r="I642" s="234"/>
      <c r="J642" s="230"/>
      <c r="K642" s="230"/>
      <c r="L642" s="235"/>
      <c r="M642" s="236"/>
      <c r="N642" s="237"/>
      <c r="O642" s="237"/>
      <c r="P642" s="237"/>
      <c r="Q642" s="237"/>
      <c r="R642" s="237"/>
      <c r="S642" s="237"/>
      <c r="T642" s="238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9" t="s">
        <v>145</v>
      </c>
      <c r="AU642" s="239" t="s">
        <v>143</v>
      </c>
      <c r="AV642" s="13" t="s">
        <v>81</v>
      </c>
      <c r="AW642" s="13" t="s">
        <v>30</v>
      </c>
      <c r="AX642" s="13" t="s">
        <v>73</v>
      </c>
      <c r="AY642" s="239" t="s">
        <v>134</v>
      </c>
    </row>
    <row r="643" s="14" customFormat="1">
      <c r="A643" s="14"/>
      <c r="B643" s="240"/>
      <c r="C643" s="241"/>
      <c r="D643" s="231" t="s">
        <v>145</v>
      </c>
      <c r="E643" s="242" t="s">
        <v>1</v>
      </c>
      <c r="F643" s="243" t="s">
        <v>521</v>
      </c>
      <c r="G643" s="241"/>
      <c r="H643" s="244">
        <v>10</v>
      </c>
      <c r="I643" s="245"/>
      <c r="J643" s="241"/>
      <c r="K643" s="241"/>
      <c r="L643" s="246"/>
      <c r="M643" s="247"/>
      <c r="N643" s="248"/>
      <c r="O643" s="248"/>
      <c r="P643" s="248"/>
      <c r="Q643" s="248"/>
      <c r="R643" s="248"/>
      <c r="S643" s="248"/>
      <c r="T643" s="249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0" t="s">
        <v>145</v>
      </c>
      <c r="AU643" s="250" t="s">
        <v>143</v>
      </c>
      <c r="AV643" s="14" t="s">
        <v>143</v>
      </c>
      <c r="AW643" s="14" t="s">
        <v>30</v>
      </c>
      <c r="AX643" s="14" t="s">
        <v>81</v>
      </c>
      <c r="AY643" s="250" t="s">
        <v>134</v>
      </c>
    </row>
    <row r="644" s="2" customFormat="1" ht="24.15" customHeight="1">
      <c r="A644" s="38"/>
      <c r="B644" s="39"/>
      <c r="C644" s="262" t="s">
        <v>867</v>
      </c>
      <c r="D644" s="262" t="s">
        <v>248</v>
      </c>
      <c r="E644" s="263" t="s">
        <v>868</v>
      </c>
      <c r="F644" s="264" t="s">
        <v>869</v>
      </c>
      <c r="G644" s="265" t="s">
        <v>301</v>
      </c>
      <c r="H644" s="266">
        <v>11.5</v>
      </c>
      <c r="I644" s="267"/>
      <c r="J644" s="268">
        <f>ROUND(I644*H644,2)</f>
        <v>0</v>
      </c>
      <c r="K644" s="269"/>
      <c r="L644" s="270"/>
      <c r="M644" s="271" t="s">
        <v>1</v>
      </c>
      <c r="N644" s="272" t="s">
        <v>39</v>
      </c>
      <c r="O644" s="91"/>
      <c r="P644" s="225">
        <f>O644*H644</f>
        <v>0</v>
      </c>
      <c r="Q644" s="225">
        <v>0.00052999999999999998</v>
      </c>
      <c r="R644" s="225">
        <f>Q644*H644</f>
        <v>0.0060949999999999997</v>
      </c>
      <c r="S644" s="225">
        <v>0</v>
      </c>
      <c r="T644" s="226">
        <f>S644*H644</f>
        <v>0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27" t="s">
        <v>386</v>
      </c>
      <c r="AT644" s="227" t="s">
        <v>248</v>
      </c>
      <c r="AU644" s="227" t="s">
        <v>143</v>
      </c>
      <c r="AY644" s="17" t="s">
        <v>134</v>
      </c>
      <c r="BE644" s="228">
        <f>IF(N644="základní",J644,0)</f>
        <v>0</v>
      </c>
      <c r="BF644" s="228">
        <f>IF(N644="snížená",J644,0)</f>
        <v>0</v>
      </c>
      <c r="BG644" s="228">
        <f>IF(N644="zákl. přenesená",J644,0)</f>
        <v>0</v>
      </c>
      <c r="BH644" s="228">
        <f>IF(N644="sníž. přenesená",J644,0)</f>
        <v>0</v>
      </c>
      <c r="BI644" s="228">
        <f>IF(N644="nulová",J644,0)</f>
        <v>0</v>
      </c>
      <c r="BJ644" s="17" t="s">
        <v>143</v>
      </c>
      <c r="BK644" s="228">
        <f>ROUND(I644*H644,2)</f>
        <v>0</v>
      </c>
      <c r="BL644" s="17" t="s">
        <v>195</v>
      </c>
      <c r="BM644" s="227" t="s">
        <v>870</v>
      </c>
    </row>
    <row r="645" s="14" customFormat="1">
      <c r="A645" s="14"/>
      <c r="B645" s="240"/>
      <c r="C645" s="241"/>
      <c r="D645" s="231" t="s">
        <v>145</v>
      </c>
      <c r="E645" s="241"/>
      <c r="F645" s="243" t="s">
        <v>871</v>
      </c>
      <c r="G645" s="241"/>
      <c r="H645" s="244">
        <v>11.5</v>
      </c>
      <c r="I645" s="245"/>
      <c r="J645" s="241"/>
      <c r="K645" s="241"/>
      <c r="L645" s="246"/>
      <c r="M645" s="247"/>
      <c r="N645" s="248"/>
      <c r="O645" s="248"/>
      <c r="P645" s="248"/>
      <c r="Q645" s="248"/>
      <c r="R645" s="248"/>
      <c r="S645" s="248"/>
      <c r="T645" s="24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0" t="s">
        <v>145</v>
      </c>
      <c r="AU645" s="250" t="s">
        <v>143</v>
      </c>
      <c r="AV645" s="14" t="s">
        <v>143</v>
      </c>
      <c r="AW645" s="14" t="s">
        <v>4</v>
      </c>
      <c r="AX645" s="14" t="s">
        <v>81</v>
      </c>
      <c r="AY645" s="250" t="s">
        <v>134</v>
      </c>
    </row>
    <row r="646" s="2" customFormat="1" ht="24.15" customHeight="1">
      <c r="A646" s="38"/>
      <c r="B646" s="39"/>
      <c r="C646" s="215" t="s">
        <v>872</v>
      </c>
      <c r="D646" s="215" t="s">
        <v>138</v>
      </c>
      <c r="E646" s="216" t="s">
        <v>873</v>
      </c>
      <c r="F646" s="217" t="s">
        <v>874</v>
      </c>
      <c r="G646" s="218" t="s">
        <v>141</v>
      </c>
      <c r="H646" s="219">
        <v>45</v>
      </c>
      <c r="I646" s="220"/>
      <c r="J646" s="221">
        <f>ROUND(I646*H646,2)</f>
        <v>0</v>
      </c>
      <c r="K646" s="222"/>
      <c r="L646" s="44"/>
      <c r="M646" s="223" t="s">
        <v>1</v>
      </c>
      <c r="N646" s="224" t="s">
        <v>39</v>
      </c>
      <c r="O646" s="91"/>
      <c r="P646" s="225">
        <f>O646*H646</f>
        <v>0</v>
      </c>
      <c r="Q646" s="225">
        <v>0</v>
      </c>
      <c r="R646" s="225">
        <f>Q646*H646</f>
        <v>0</v>
      </c>
      <c r="S646" s="225">
        <v>0</v>
      </c>
      <c r="T646" s="226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27" t="s">
        <v>195</v>
      </c>
      <c r="AT646" s="227" t="s">
        <v>138</v>
      </c>
      <c r="AU646" s="227" t="s">
        <v>143</v>
      </c>
      <c r="AY646" s="17" t="s">
        <v>134</v>
      </c>
      <c r="BE646" s="228">
        <f>IF(N646="základní",J646,0)</f>
        <v>0</v>
      </c>
      <c r="BF646" s="228">
        <f>IF(N646="snížená",J646,0)</f>
        <v>0</v>
      </c>
      <c r="BG646" s="228">
        <f>IF(N646="zákl. přenesená",J646,0)</f>
        <v>0</v>
      </c>
      <c r="BH646" s="228">
        <f>IF(N646="sníž. přenesená",J646,0)</f>
        <v>0</v>
      </c>
      <c r="BI646" s="228">
        <f>IF(N646="nulová",J646,0)</f>
        <v>0</v>
      </c>
      <c r="BJ646" s="17" t="s">
        <v>143</v>
      </c>
      <c r="BK646" s="228">
        <f>ROUND(I646*H646,2)</f>
        <v>0</v>
      </c>
      <c r="BL646" s="17" t="s">
        <v>195</v>
      </c>
      <c r="BM646" s="227" t="s">
        <v>875</v>
      </c>
    </row>
    <row r="647" s="14" customFormat="1">
      <c r="A647" s="14"/>
      <c r="B647" s="240"/>
      <c r="C647" s="241"/>
      <c r="D647" s="231" t="s">
        <v>145</v>
      </c>
      <c r="E647" s="242" t="s">
        <v>1</v>
      </c>
      <c r="F647" s="243" t="s">
        <v>317</v>
      </c>
      <c r="G647" s="241"/>
      <c r="H647" s="244">
        <v>45</v>
      </c>
      <c r="I647" s="245"/>
      <c r="J647" s="241"/>
      <c r="K647" s="241"/>
      <c r="L647" s="246"/>
      <c r="M647" s="247"/>
      <c r="N647" s="248"/>
      <c r="O647" s="248"/>
      <c r="P647" s="248"/>
      <c r="Q647" s="248"/>
      <c r="R647" s="248"/>
      <c r="S647" s="248"/>
      <c r="T647" s="249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0" t="s">
        <v>145</v>
      </c>
      <c r="AU647" s="250" t="s">
        <v>143</v>
      </c>
      <c r="AV647" s="14" t="s">
        <v>143</v>
      </c>
      <c r="AW647" s="14" t="s">
        <v>30</v>
      </c>
      <c r="AX647" s="14" t="s">
        <v>81</v>
      </c>
      <c r="AY647" s="250" t="s">
        <v>134</v>
      </c>
    </row>
    <row r="648" s="2" customFormat="1" ht="24.15" customHeight="1">
      <c r="A648" s="38"/>
      <c r="B648" s="39"/>
      <c r="C648" s="215" t="s">
        <v>876</v>
      </c>
      <c r="D648" s="215" t="s">
        <v>138</v>
      </c>
      <c r="E648" s="216" t="s">
        <v>877</v>
      </c>
      <c r="F648" s="217" t="s">
        <v>878</v>
      </c>
      <c r="G648" s="218" t="s">
        <v>141</v>
      </c>
      <c r="H648" s="219">
        <v>8</v>
      </c>
      <c r="I648" s="220"/>
      <c r="J648" s="221">
        <f>ROUND(I648*H648,2)</f>
        <v>0</v>
      </c>
      <c r="K648" s="222"/>
      <c r="L648" s="44"/>
      <c r="M648" s="223" t="s">
        <v>1</v>
      </c>
      <c r="N648" s="224" t="s">
        <v>39</v>
      </c>
      <c r="O648" s="91"/>
      <c r="P648" s="225">
        <f>O648*H648</f>
        <v>0</v>
      </c>
      <c r="Q648" s="225">
        <v>0</v>
      </c>
      <c r="R648" s="225">
        <f>Q648*H648</f>
        <v>0</v>
      </c>
      <c r="S648" s="225">
        <v>0</v>
      </c>
      <c r="T648" s="226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27" t="s">
        <v>195</v>
      </c>
      <c r="AT648" s="227" t="s">
        <v>138</v>
      </c>
      <c r="AU648" s="227" t="s">
        <v>143</v>
      </c>
      <c r="AY648" s="17" t="s">
        <v>134</v>
      </c>
      <c r="BE648" s="228">
        <f>IF(N648="základní",J648,0)</f>
        <v>0</v>
      </c>
      <c r="BF648" s="228">
        <f>IF(N648="snížená",J648,0)</f>
        <v>0</v>
      </c>
      <c r="BG648" s="228">
        <f>IF(N648="zákl. přenesená",J648,0)</f>
        <v>0</v>
      </c>
      <c r="BH648" s="228">
        <f>IF(N648="sníž. přenesená",J648,0)</f>
        <v>0</v>
      </c>
      <c r="BI648" s="228">
        <f>IF(N648="nulová",J648,0)</f>
        <v>0</v>
      </c>
      <c r="BJ648" s="17" t="s">
        <v>143</v>
      </c>
      <c r="BK648" s="228">
        <f>ROUND(I648*H648,2)</f>
        <v>0</v>
      </c>
      <c r="BL648" s="17" t="s">
        <v>195</v>
      </c>
      <c r="BM648" s="227" t="s">
        <v>879</v>
      </c>
    </row>
    <row r="649" s="14" customFormat="1">
      <c r="A649" s="14"/>
      <c r="B649" s="240"/>
      <c r="C649" s="241"/>
      <c r="D649" s="231" t="s">
        <v>145</v>
      </c>
      <c r="E649" s="242" t="s">
        <v>1</v>
      </c>
      <c r="F649" s="243" t="s">
        <v>251</v>
      </c>
      <c r="G649" s="241"/>
      <c r="H649" s="244">
        <v>8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0" t="s">
        <v>145</v>
      </c>
      <c r="AU649" s="250" t="s">
        <v>143</v>
      </c>
      <c r="AV649" s="14" t="s">
        <v>143</v>
      </c>
      <c r="AW649" s="14" t="s">
        <v>30</v>
      </c>
      <c r="AX649" s="14" t="s">
        <v>81</v>
      </c>
      <c r="AY649" s="250" t="s">
        <v>134</v>
      </c>
    </row>
    <row r="650" s="2" customFormat="1" ht="21.75" customHeight="1">
      <c r="A650" s="38"/>
      <c r="B650" s="39"/>
      <c r="C650" s="215" t="s">
        <v>880</v>
      </c>
      <c r="D650" s="215" t="s">
        <v>138</v>
      </c>
      <c r="E650" s="216" t="s">
        <v>881</v>
      </c>
      <c r="F650" s="217" t="s">
        <v>882</v>
      </c>
      <c r="G650" s="218" t="s">
        <v>141</v>
      </c>
      <c r="H650" s="219">
        <v>38</v>
      </c>
      <c r="I650" s="220"/>
      <c r="J650" s="221">
        <f>ROUND(I650*H650,2)</f>
        <v>0</v>
      </c>
      <c r="K650" s="222"/>
      <c r="L650" s="44"/>
      <c r="M650" s="223" t="s">
        <v>1</v>
      </c>
      <c r="N650" s="224" t="s">
        <v>39</v>
      </c>
      <c r="O650" s="91"/>
      <c r="P650" s="225">
        <f>O650*H650</f>
        <v>0</v>
      </c>
      <c r="Q650" s="225">
        <v>0</v>
      </c>
      <c r="R650" s="225">
        <f>Q650*H650</f>
        <v>0</v>
      </c>
      <c r="S650" s="225">
        <v>0</v>
      </c>
      <c r="T650" s="226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27" t="s">
        <v>195</v>
      </c>
      <c r="AT650" s="227" t="s">
        <v>138</v>
      </c>
      <c r="AU650" s="227" t="s">
        <v>143</v>
      </c>
      <c r="AY650" s="17" t="s">
        <v>134</v>
      </c>
      <c r="BE650" s="228">
        <f>IF(N650="základní",J650,0)</f>
        <v>0</v>
      </c>
      <c r="BF650" s="228">
        <f>IF(N650="snížená",J650,0)</f>
        <v>0</v>
      </c>
      <c r="BG650" s="228">
        <f>IF(N650="zákl. přenesená",J650,0)</f>
        <v>0</v>
      </c>
      <c r="BH650" s="228">
        <f>IF(N650="sníž. přenesená",J650,0)</f>
        <v>0</v>
      </c>
      <c r="BI650" s="228">
        <f>IF(N650="nulová",J650,0)</f>
        <v>0</v>
      </c>
      <c r="BJ650" s="17" t="s">
        <v>143</v>
      </c>
      <c r="BK650" s="228">
        <f>ROUND(I650*H650,2)</f>
        <v>0</v>
      </c>
      <c r="BL650" s="17" t="s">
        <v>195</v>
      </c>
      <c r="BM650" s="227" t="s">
        <v>883</v>
      </c>
    </row>
    <row r="651" s="2" customFormat="1" ht="16.5" customHeight="1">
      <c r="A651" s="38"/>
      <c r="B651" s="39"/>
      <c r="C651" s="215" t="s">
        <v>884</v>
      </c>
      <c r="D651" s="215" t="s">
        <v>138</v>
      </c>
      <c r="E651" s="216" t="s">
        <v>885</v>
      </c>
      <c r="F651" s="217" t="s">
        <v>886</v>
      </c>
      <c r="G651" s="218" t="s">
        <v>600</v>
      </c>
      <c r="H651" s="219">
        <v>1</v>
      </c>
      <c r="I651" s="220"/>
      <c r="J651" s="221">
        <f>ROUND(I651*H651,2)</f>
        <v>0</v>
      </c>
      <c r="K651" s="222"/>
      <c r="L651" s="44"/>
      <c r="M651" s="223" t="s">
        <v>1</v>
      </c>
      <c r="N651" s="224" t="s">
        <v>39</v>
      </c>
      <c r="O651" s="91"/>
      <c r="P651" s="225">
        <f>O651*H651</f>
        <v>0</v>
      </c>
      <c r="Q651" s="225">
        <v>0</v>
      </c>
      <c r="R651" s="225">
        <f>Q651*H651</f>
        <v>0</v>
      </c>
      <c r="S651" s="225">
        <v>0</v>
      </c>
      <c r="T651" s="226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27" t="s">
        <v>195</v>
      </c>
      <c r="AT651" s="227" t="s">
        <v>138</v>
      </c>
      <c r="AU651" s="227" t="s">
        <v>143</v>
      </c>
      <c r="AY651" s="17" t="s">
        <v>134</v>
      </c>
      <c r="BE651" s="228">
        <f>IF(N651="základní",J651,0)</f>
        <v>0</v>
      </c>
      <c r="BF651" s="228">
        <f>IF(N651="snížená",J651,0)</f>
        <v>0</v>
      </c>
      <c r="BG651" s="228">
        <f>IF(N651="zákl. přenesená",J651,0)</f>
        <v>0</v>
      </c>
      <c r="BH651" s="228">
        <f>IF(N651="sníž. přenesená",J651,0)</f>
        <v>0</v>
      </c>
      <c r="BI651" s="228">
        <f>IF(N651="nulová",J651,0)</f>
        <v>0</v>
      </c>
      <c r="BJ651" s="17" t="s">
        <v>143</v>
      </c>
      <c r="BK651" s="228">
        <f>ROUND(I651*H651,2)</f>
        <v>0</v>
      </c>
      <c r="BL651" s="17" t="s">
        <v>195</v>
      </c>
      <c r="BM651" s="227" t="s">
        <v>887</v>
      </c>
    </row>
    <row r="652" s="2" customFormat="1" ht="24.15" customHeight="1">
      <c r="A652" s="38"/>
      <c r="B652" s="39"/>
      <c r="C652" s="215" t="s">
        <v>888</v>
      </c>
      <c r="D652" s="215" t="s">
        <v>138</v>
      </c>
      <c r="E652" s="216" t="s">
        <v>889</v>
      </c>
      <c r="F652" s="217" t="s">
        <v>890</v>
      </c>
      <c r="G652" s="218" t="s">
        <v>141</v>
      </c>
      <c r="H652" s="219">
        <v>1</v>
      </c>
      <c r="I652" s="220"/>
      <c r="J652" s="221">
        <f>ROUND(I652*H652,2)</f>
        <v>0</v>
      </c>
      <c r="K652" s="222"/>
      <c r="L652" s="44"/>
      <c r="M652" s="223" t="s">
        <v>1</v>
      </c>
      <c r="N652" s="224" t="s">
        <v>39</v>
      </c>
      <c r="O652" s="91"/>
      <c r="P652" s="225">
        <f>O652*H652</f>
        <v>0</v>
      </c>
      <c r="Q652" s="225">
        <v>0</v>
      </c>
      <c r="R652" s="225">
        <f>Q652*H652</f>
        <v>0</v>
      </c>
      <c r="S652" s="225">
        <v>0</v>
      </c>
      <c r="T652" s="226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27" t="s">
        <v>195</v>
      </c>
      <c r="AT652" s="227" t="s">
        <v>138</v>
      </c>
      <c r="AU652" s="227" t="s">
        <v>143</v>
      </c>
      <c r="AY652" s="17" t="s">
        <v>134</v>
      </c>
      <c r="BE652" s="228">
        <f>IF(N652="základní",J652,0)</f>
        <v>0</v>
      </c>
      <c r="BF652" s="228">
        <f>IF(N652="snížená",J652,0)</f>
        <v>0</v>
      </c>
      <c r="BG652" s="228">
        <f>IF(N652="zákl. přenesená",J652,0)</f>
        <v>0</v>
      </c>
      <c r="BH652" s="228">
        <f>IF(N652="sníž. přenesená",J652,0)</f>
        <v>0</v>
      </c>
      <c r="BI652" s="228">
        <f>IF(N652="nulová",J652,0)</f>
        <v>0</v>
      </c>
      <c r="BJ652" s="17" t="s">
        <v>143</v>
      </c>
      <c r="BK652" s="228">
        <f>ROUND(I652*H652,2)</f>
        <v>0</v>
      </c>
      <c r="BL652" s="17" t="s">
        <v>195</v>
      </c>
      <c r="BM652" s="227" t="s">
        <v>891</v>
      </c>
    </row>
    <row r="653" s="2" customFormat="1" ht="24.15" customHeight="1">
      <c r="A653" s="38"/>
      <c r="B653" s="39"/>
      <c r="C653" s="262" t="s">
        <v>892</v>
      </c>
      <c r="D653" s="262" t="s">
        <v>248</v>
      </c>
      <c r="E653" s="263" t="s">
        <v>893</v>
      </c>
      <c r="F653" s="264" t="s">
        <v>894</v>
      </c>
      <c r="G653" s="265" t="s">
        <v>141</v>
      </c>
      <c r="H653" s="266">
        <v>1</v>
      </c>
      <c r="I653" s="267"/>
      <c r="J653" s="268">
        <f>ROUND(I653*H653,2)</f>
        <v>0</v>
      </c>
      <c r="K653" s="269"/>
      <c r="L653" s="270"/>
      <c r="M653" s="271" t="s">
        <v>1</v>
      </c>
      <c r="N653" s="272" t="s">
        <v>39</v>
      </c>
      <c r="O653" s="91"/>
      <c r="P653" s="225">
        <f>O653*H653</f>
        <v>0</v>
      </c>
      <c r="Q653" s="225">
        <v>0.0016199999999999999</v>
      </c>
      <c r="R653" s="225">
        <f>Q653*H653</f>
        <v>0.0016199999999999999</v>
      </c>
      <c r="S653" s="225">
        <v>0</v>
      </c>
      <c r="T653" s="226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27" t="s">
        <v>386</v>
      </c>
      <c r="AT653" s="227" t="s">
        <v>248</v>
      </c>
      <c r="AU653" s="227" t="s">
        <v>143</v>
      </c>
      <c r="AY653" s="17" t="s">
        <v>134</v>
      </c>
      <c r="BE653" s="228">
        <f>IF(N653="základní",J653,0)</f>
        <v>0</v>
      </c>
      <c r="BF653" s="228">
        <f>IF(N653="snížená",J653,0)</f>
        <v>0</v>
      </c>
      <c r="BG653" s="228">
        <f>IF(N653="zákl. přenesená",J653,0)</f>
        <v>0</v>
      </c>
      <c r="BH653" s="228">
        <f>IF(N653="sníž. přenesená",J653,0)</f>
        <v>0</v>
      </c>
      <c r="BI653" s="228">
        <f>IF(N653="nulová",J653,0)</f>
        <v>0</v>
      </c>
      <c r="BJ653" s="17" t="s">
        <v>143</v>
      </c>
      <c r="BK653" s="228">
        <f>ROUND(I653*H653,2)</f>
        <v>0</v>
      </c>
      <c r="BL653" s="17" t="s">
        <v>195</v>
      </c>
      <c r="BM653" s="227" t="s">
        <v>895</v>
      </c>
    </row>
    <row r="654" s="2" customFormat="1" ht="24.15" customHeight="1">
      <c r="A654" s="38"/>
      <c r="B654" s="39"/>
      <c r="C654" s="215" t="s">
        <v>896</v>
      </c>
      <c r="D654" s="215" t="s">
        <v>138</v>
      </c>
      <c r="E654" s="216" t="s">
        <v>897</v>
      </c>
      <c r="F654" s="217" t="s">
        <v>898</v>
      </c>
      <c r="G654" s="218" t="s">
        <v>141</v>
      </c>
      <c r="H654" s="219">
        <v>1</v>
      </c>
      <c r="I654" s="220"/>
      <c r="J654" s="221">
        <f>ROUND(I654*H654,2)</f>
        <v>0</v>
      </c>
      <c r="K654" s="222"/>
      <c r="L654" s="44"/>
      <c r="M654" s="223" t="s">
        <v>1</v>
      </c>
      <c r="N654" s="224" t="s">
        <v>39</v>
      </c>
      <c r="O654" s="91"/>
      <c r="P654" s="225">
        <f>O654*H654</f>
        <v>0</v>
      </c>
      <c r="Q654" s="225">
        <v>0</v>
      </c>
      <c r="R654" s="225">
        <f>Q654*H654</f>
        <v>0</v>
      </c>
      <c r="S654" s="225">
        <v>0.014999999999999999</v>
      </c>
      <c r="T654" s="226">
        <f>S654*H654</f>
        <v>0.014999999999999999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7" t="s">
        <v>195</v>
      </c>
      <c r="AT654" s="227" t="s">
        <v>138</v>
      </c>
      <c r="AU654" s="227" t="s">
        <v>143</v>
      </c>
      <c r="AY654" s="17" t="s">
        <v>134</v>
      </c>
      <c r="BE654" s="228">
        <f>IF(N654="základní",J654,0)</f>
        <v>0</v>
      </c>
      <c r="BF654" s="228">
        <f>IF(N654="snížená",J654,0)</f>
        <v>0</v>
      </c>
      <c r="BG654" s="228">
        <f>IF(N654="zákl. přenesená",J654,0)</f>
        <v>0</v>
      </c>
      <c r="BH654" s="228">
        <f>IF(N654="sníž. přenesená",J654,0)</f>
        <v>0</v>
      </c>
      <c r="BI654" s="228">
        <f>IF(N654="nulová",J654,0)</f>
        <v>0</v>
      </c>
      <c r="BJ654" s="17" t="s">
        <v>143</v>
      </c>
      <c r="BK654" s="228">
        <f>ROUND(I654*H654,2)</f>
        <v>0</v>
      </c>
      <c r="BL654" s="17" t="s">
        <v>195</v>
      </c>
      <c r="BM654" s="227" t="s">
        <v>899</v>
      </c>
    </row>
    <row r="655" s="2" customFormat="1" ht="24.15" customHeight="1">
      <c r="A655" s="38"/>
      <c r="B655" s="39"/>
      <c r="C655" s="215" t="s">
        <v>900</v>
      </c>
      <c r="D655" s="215" t="s">
        <v>138</v>
      </c>
      <c r="E655" s="216" t="s">
        <v>901</v>
      </c>
      <c r="F655" s="217" t="s">
        <v>902</v>
      </c>
      <c r="G655" s="218" t="s">
        <v>141</v>
      </c>
      <c r="H655" s="219">
        <v>10</v>
      </c>
      <c r="I655" s="220"/>
      <c r="J655" s="221">
        <f>ROUND(I655*H655,2)</f>
        <v>0</v>
      </c>
      <c r="K655" s="222"/>
      <c r="L655" s="44"/>
      <c r="M655" s="223" t="s">
        <v>1</v>
      </c>
      <c r="N655" s="224" t="s">
        <v>39</v>
      </c>
      <c r="O655" s="91"/>
      <c r="P655" s="225">
        <f>O655*H655</f>
        <v>0</v>
      </c>
      <c r="Q655" s="225">
        <v>0</v>
      </c>
      <c r="R655" s="225">
        <f>Q655*H655</f>
        <v>0</v>
      </c>
      <c r="S655" s="225">
        <v>0.00023000000000000001</v>
      </c>
      <c r="T655" s="226">
        <f>S655*H655</f>
        <v>0.0023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27" t="s">
        <v>195</v>
      </c>
      <c r="AT655" s="227" t="s">
        <v>138</v>
      </c>
      <c r="AU655" s="227" t="s">
        <v>143</v>
      </c>
      <c r="AY655" s="17" t="s">
        <v>134</v>
      </c>
      <c r="BE655" s="228">
        <f>IF(N655="základní",J655,0)</f>
        <v>0</v>
      </c>
      <c r="BF655" s="228">
        <f>IF(N655="snížená",J655,0)</f>
        <v>0</v>
      </c>
      <c r="BG655" s="228">
        <f>IF(N655="zákl. přenesená",J655,0)</f>
        <v>0</v>
      </c>
      <c r="BH655" s="228">
        <f>IF(N655="sníž. přenesená",J655,0)</f>
        <v>0</v>
      </c>
      <c r="BI655" s="228">
        <f>IF(N655="nulová",J655,0)</f>
        <v>0</v>
      </c>
      <c r="BJ655" s="17" t="s">
        <v>143</v>
      </c>
      <c r="BK655" s="228">
        <f>ROUND(I655*H655,2)</f>
        <v>0</v>
      </c>
      <c r="BL655" s="17" t="s">
        <v>195</v>
      </c>
      <c r="BM655" s="227" t="s">
        <v>903</v>
      </c>
    </row>
    <row r="656" s="14" customFormat="1">
      <c r="A656" s="14"/>
      <c r="B656" s="240"/>
      <c r="C656" s="241"/>
      <c r="D656" s="231" t="s">
        <v>145</v>
      </c>
      <c r="E656" s="242" t="s">
        <v>1</v>
      </c>
      <c r="F656" s="243" t="s">
        <v>521</v>
      </c>
      <c r="G656" s="241"/>
      <c r="H656" s="244">
        <v>10</v>
      </c>
      <c r="I656" s="245"/>
      <c r="J656" s="241"/>
      <c r="K656" s="241"/>
      <c r="L656" s="246"/>
      <c r="M656" s="247"/>
      <c r="N656" s="248"/>
      <c r="O656" s="248"/>
      <c r="P656" s="248"/>
      <c r="Q656" s="248"/>
      <c r="R656" s="248"/>
      <c r="S656" s="248"/>
      <c r="T656" s="249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0" t="s">
        <v>145</v>
      </c>
      <c r="AU656" s="250" t="s">
        <v>143</v>
      </c>
      <c r="AV656" s="14" t="s">
        <v>143</v>
      </c>
      <c r="AW656" s="14" t="s">
        <v>30</v>
      </c>
      <c r="AX656" s="14" t="s">
        <v>81</v>
      </c>
      <c r="AY656" s="250" t="s">
        <v>134</v>
      </c>
    </row>
    <row r="657" s="2" customFormat="1" ht="24.15" customHeight="1">
      <c r="A657" s="38"/>
      <c r="B657" s="39"/>
      <c r="C657" s="215" t="s">
        <v>904</v>
      </c>
      <c r="D657" s="215" t="s">
        <v>138</v>
      </c>
      <c r="E657" s="216" t="s">
        <v>905</v>
      </c>
      <c r="F657" s="217" t="s">
        <v>906</v>
      </c>
      <c r="G657" s="218" t="s">
        <v>141</v>
      </c>
      <c r="H657" s="219">
        <v>1</v>
      </c>
      <c r="I657" s="220"/>
      <c r="J657" s="221">
        <f>ROUND(I657*H657,2)</f>
        <v>0</v>
      </c>
      <c r="K657" s="222"/>
      <c r="L657" s="44"/>
      <c r="M657" s="223" t="s">
        <v>1</v>
      </c>
      <c r="N657" s="224" t="s">
        <v>39</v>
      </c>
      <c r="O657" s="91"/>
      <c r="P657" s="225">
        <f>O657*H657</f>
        <v>0</v>
      </c>
      <c r="Q657" s="225">
        <v>0</v>
      </c>
      <c r="R657" s="225">
        <f>Q657*H657</f>
        <v>0</v>
      </c>
      <c r="S657" s="225">
        <v>0</v>
      </c>
      <c r="T657" s="226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27" t="s">
        <v>195</v>
      </c>
      <c r="AT657" s="227" t="s">
        <v>138</v>
      </c>
      <c r="AU657" s="227" t="s">
        <v>143</v>
      </c>
      <c r="AY657" s="17" t="s">
        <v>134</v>
      </c>
      <c r="BE657" s="228">
        <f>IF(N657="základní",J657,0)</f>
        <v>0</v>
      </c>
      <c r="BF657" s="228">
        <f>IF(N657="snížená",J657,0)</f>
        <v>0</v>
      </c>
      <c r="BG657" s="228">
        <f>IF(N657="zákl. přenesená",J657,0)</f>
        <v>0</v>
      </c>
      <c r="BH657" s="228">
        <f>IF(N657="sníž. přenesená",J657,0)</f>
        <v>0</v>
      </c>
      <c r="BI657" s="228">
        <f>IF(N657="nulová",J657,0)</f>
        <v>0</v>
      </c>
      <c r="BJ657" s="17" t="s">
        <v>143</v>
      </c>
      <c r="BK657" s="228">
        <f>ROUND(I657*H657,2)</f>
        <v>0</v>
      </c>
      <c r="BL657" s="17" t="s">
        <v>195</v>
      </c>
      <c r="BM657" s="227" t="s">
        <v>907</v>
      </c>
    </row>
    <row r="658" s="2" customFormat="1" ht="24.15" customHeight="1">
      <c r="A658" s="38"/>
      <c r="B658" s="39"/>
      <c r="C658" s="215" t="s">
        <v>908</v>
      </c>
      <c r="D658" s="215" t="s">
        <v>138</v>
      </c>
      <c r="E658" s="216" t="s">
        <v>909</v>
      </c>
      <c r="F658" s="217" t="s">
        <v>910</v>
      </c>
      <c r="G658" s="218" t="s">
        <v>141</v>
      </c>
      <c r="H658" s="219">
        <v>5</v>
      </c>
      <c r="I658" s="220"/>
      <c r="J658" s="221">
        <f>ROUND(I658*H658,2)</f>
        <v>0</v>
      </c>
      <c r="K658" s="222"/>
      <c r="L658" s="44"/>
      <c r="M658" s="223" t="s">
        <v>1</v>
      </c>
      <c r="N658" s="224" t="s">
        <v>39</v>
      </c>
      <c r="O658" s="91"/>
      <c r="P658" s="225">
        <f>O658*H658</f>
        <v>0</v>
      </c>
      <c r="Q658" s="225">
        <v>0</v>
      </c>
      <c r="R658" s="225">
        <f>Q658*H658</f>
        <v>0</v>
      </c>
      <c r="S658" s="225">
        <v>0</v>
      </c>
      <c r="T658" s="226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27" t="s">
        <v>195</v>
      </c>
      <c r="AT658" s="227" t="s">
        <v>138</v>
      </c>
      <c r="AU658" s="227" t="s">
        <v>143</v>
      </c>
      <c r="AY658" s="17" t="s">
        <v>134</v>
      </c>
      <c r="BE658" s="228">
        <f>IF(N658="základní",J658,0)</f>
        <v>0</v>
      </c>
      <c r="BF658" s="228">
        <f>IF(N658="snížená",J658,0)</f>
        <v>0</v>
      </c>
      <c r="BG658" s="228">
        <f>IF(N658="zákl. přenesená",J658,0)</f>
        <v>0</v>
      </c>
      <c r="BH658" s="228">
        <f>IF(N658="sníž. přenesená",J658,0)</f>
        <v>0</v>
      </c>
      <c r="BI658" s="228">
        <f>IF(N658="nulová",J658,0)</f>
        <v>0</v>
      </c>
      <c r="BJ658" s="17" t="s">
        <v>143</v>
      </c>
      <c r="BK658" s="228">
        <f>ROUND(I658*H658,2)</f>
        <v>0</v>
      </c>
      <c r="BL658" s="17" t="s">
        <v>195</v>
      </c>
      <c r="BM658" s="227" t="s">
        <v>911</v>
      </c>
    </row>
    <row r="659" s="13" customFormat="1">
      <c r="A659" s="13"/>
      <c r="B659" s="229"/>
      <c r="C659" s="230"/>
      <c r="D659" s="231" t="s">
        <v>145</v>
      </c>
      <c r="E659" s="232" t="s">
        <v>1</v>
      </c>
      <c r="F659" s="233" t="s">
        <v>839</v>
      </c>
      <c r="G659" s="230"/>
      <c r="H659" s="232" t="s">
        <v>1</v>
      </c>
      <c r="I659" s="234"/>
      <c r="J659" s="230"/>
      <c r="K659" s="230"/>
      <c r="L659" s="235"/>
      <c r="M659" s="236"/>
      <c r="N659" s="237"/>
      <c r="O659" s="237"/>
      <c r="P659" s="237"/>
      <c r="Q659" s="237"/>
      <c r="R659" s="237"/>
      <c r="S659" s="237"/>
      <c r="T659" s="238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9" t="s">
        <v>145</v>
      </c>
      <c r="AU659" s="239" t="s">
        <v>143</v>
      </c>
      <c r="AV659" s="13" t="s">
        <v>81</v>
      </c>
      <c r="AW659" s="13" t="s">
        <v>30</v>
      </c>
      <c r="AX659" s="13" t="s">
        <v>73</v>
      </c>
      <c r="AY659" s="239" t="s">
        <v>134</v>
      </c>
    </row>
    <row r="660" s="14" customFormat="1">
      <c r="A660" s="14"/>
      <c r="B660" s="240"/>
      <c r="C660" s="241"/>
      <c r="D660" s="231" t="s">
        <v>145</v>
      </c>
      <c r="E660" s="242" t="s">
        <v>1</v>
      </c>
      <c r="F660" s="243" t="s">
        <v>81</v>
      </c>
      <c r="G660" s="241"/>
      <c r="H660" s="244">
        <v>1</v>
      </c>
      <c r="I660" s="245"/>
      <c r="J660" s="241"/>
      <c r="K660" s="241"/>
      <c r="L660" s="246"/>
      <c r="M660" s="247"/>
      <c r="N660" s="248"/>
      <c r="O660" s="248"/>
      <c r="P660" s="248"/>
      <c r="Q660" s="248"/>
      <c r="R660" s="248"/>
      <c r="S660" s="248"/>
      <c r="T660" s="249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0" t="s">
        <v>145</v>
      </c>
      <c r="AU660" s="250" t="s">
        <v>143</v>
      </c>
      <c r="AV660" s="14" t="s">
        <v>143</v>
      </c>
      <c r="AW660" s="14" t="s">
        <v>30</v>
      </c>
      <c r="AX660" s="14" t="s">
        <v>73</v>
      </c>
      <c r="AY660" s="250" t="s">
        <v>134</v>
      </c>
    </row>
    <row r="661" s="13" customFormat="1">
      <c r="A661" s="13"/>
      <c r="B661" s="229"/>
      <c r="C661" s="230"/>
      <c r="D661" s="231" t="s">
        <v>145</v>
      </c>
      <c r="E661" s="232" t="s">
        <v>1</v>
      </c>
      <c r="F661" s="233" t="s">
        <v>225</v>
      </c>
      <c r="G661" s="230"/>
      <c r="H661" s="232" t="s">
        <v>1</v>
      </c>
      <c r="I661" s="234"/>
      <c r="J661" s="230"/>
      <c r="K661" s="230"/>
      <c r="L661" s="235"/>
      <c r="M661" s="236"/>
      <c r="N661" s="237"/>
      <c r="O661" s="237"/>
      <c r="P661" s="237"/>
      <c r="Q661" s="237"/>
      <c r="R661" s="237"/>
      <c r="S661" s="237"/>
      <c r="T661" s="238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9" t="s">
        <v>145</v>
      </c>
      <c r="AU661" s="239" t="s">
        <v>143</v>
      </c>
      <c r="AV661" s="13" t="s">
        <v>81</v>
      </c>
      <c r="AW661" s="13" t="s">
        <v>30</v>
      </c>
      <c r="AX661" s="13" t="s">
        <v>73</v>
      </c>
      <c r="AY661" s="239" t="s">
        <v>134</v>
      </c>
    </row>
    <row r="662" s="14" customFormat="1">
      <c r="A662" s="14"/>
      <c r="B662" s="240"/>
      <c r="C662" s="241"/>
      <c r="D662" s="231" t="s">
        <v>145</v>
      </c>
      <c r="E662" s="242" t="s">
        <v>1</v>
      </c>
      <c r="F662" s="243" t="s">
        <v>143</v>
      </c>
      <c r="G662" s="241"/>
      <c r="H662" s="244">
        <v>2</v>
      </c>
      <c r="I662" s="245"/>
      <c r="J662" s="241"/>
      <c r="K662" s="241"/>
      <c r="L662" s="246"/>
      <c r="M662" s="247"/>
      <c r="N662" s="248"/>
      <c r="O662" s="248"/>
      <c r="P662" s="248"/>
      <c r="Q662" s="248"/>
      <c r="R662" s="248"/>
      <c r="S662" s="248"/>
      <c r="T662" s="249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0" t="s">
        <v>145</v>
      </c>
      <c r="AU662" s="250" t="s">
        <v>143</v>
      </c>
      <c r="AV662" s="14" t="s">
        <v>143</v>
      </c>
      <c r="AW662" s="14" t="s">
        <v>30</v>
      </c>
      <c r="AX662" s="14" t="s">
        <v>73</v>
      </c>
      <c r="AY662" s="250" t="s">
        <v>134</v>
      </c>
    </row>
    <row r="663" s="13" customFormat="1">
      <c r="A663" s="13"/>
      <c r="B663" s="229"/>
      <c r="C663" s="230"/>
      <c r="D663" s="231" t="s">
        <v>145</v>
      </c>
      <c r="E663" s="232" t="s">
        <v>1</v>
      </c>
      <c r="F663" s="233" t="s">
        <v>160</v>
      </c>
      <c r="G663" s="230"/>
      <c r="H663" s="232" t="s">
        <v>1</v>
      </c>
      <c r="I663" s="234"/>
      <c r="J663" s="230"/>
      <c r="K663" s="230"/>
      <c r="L663" s="235"/>
      <c r="M663" s="236"/>
      <c r="N663" s="237"/>
      <c r="O663" s="237"/>
      <c r="P663" s="237"/>
      <c r="Q663" s="237"/>
      <c r="R663" s="237"/>
      <c r="S663" s="237"/>
      <c r="T663" s="238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9" t="s">
        <v>145</v>
      </c>
      <c r="AU663" s="239" t="s">
        <v>143</v>
      </c>
      <c r="AV663" s="13" t="s">
        <v>81</v>
      </c>
      <c r="AW663" s="13" t="s">
        <v>30</v>
      </c>
      <c r="AX663" s="13" t="s">
        <v>73</v>
      </c>
      <c r="AY663" s="239" t="s">
        <v>134</v>
      </c>
    </row>
    <row r="664" s="14" customFormat="1">
      <c r="A664" s="14"/>
      <c r="B664" s="240"/>
      <c r="C664" s="241"/>
      <c r="D664" s="231" t="s">
        <v>145</v>
      </c>
      <c r="E664" s="242" t="s">
        <v>1</v>
      </c>
      <c r="F664" s="243" t="s">
        <v>81</v>
      </c>
      <c r="G664" s="241"/>
      <c r="H664" s="244">
        <v>1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0" t="s">
        <v>145</v>
      </c>
      <c r="AU664" s="250" t="s">
        <v>143</v>
      </c>
      <c r="AV664" s="14" t="s">
        <v>143</v>
      </c>
      <c r="AW664" s="14" t="s">
        <v>30</v>
      </c>
      <c r="AX664" s="14" t="s">
        <v>73</v>
      </c>
      <c r="AY664" s="250" t="s">
        <v>134</v>
      </c>
    </row>
    <row r="665" s="13" customFormat="1">
      <c r="A665" s="13"/>
      <c r="B665" s="229"/>
      <c r="C665" s="230"/>
      <c r="D665" s="231" t="s">
        <v>145</v>
      </c>
      <c r="E665" s="232" t="s">
        <v>1</v>
      </c>
      <c r="F665" s="233" t="s">
        <v>162</v>
      </c>
      <c r="G665" s="230"/>
      <c r="H665" s="232" t="s">
        <v>1</v>
      </c>
      <c r="I665" s="234"/>
      <c r="J665" s="230"/>
      <c r="K665" s="230"/>
      <c r="L665" s="235"/>
      <c r="M665" s="236"/>
      <c r="N665" s="237"/>
      <c r="O665" s="237"/>
      <c r="P665" s="237"/>
      <c r="Q665" s="237"/>
      <c r="R665" s="237"/>
      <c r="S665" s="237"/>
      <c r="T665" s="238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9" t="s">
        <v>145</v>
      </c>
      <c r="AU665" s="239" t="s">
        <v>143</v>
      </c>
      <c r="AV665" s="13" t="s">
        <v>81</v>
      </c>
      <c r="AW665" s="13" t="s">
        <v>30</v>
      </c>
      <c r="AX665" s="13" t="s">
        <v>73</v>
      </c>
      <c r="AY665" s="239" t="s">
        <v>134</v>
      </c>
    </row>
    <row r="666" s="14" customFormat="1">
      <c r="A666" s="14"/>
      <c r="B666" s="240"/>
      <c r="C666" s="241"/>
      <c r="D666" s="231" t="s">
        <v>145</v>
      </c>
      <c r="E666" s="242" t="s">
        <v>1</v>
      </c>
      <c r="F666" s="243" t="s">
        <v>81</v>
      </c>
      <c r="G666" s="241"/>
      <c r="H666" s="244">
        <v>1</v>
      </c>
      <c r="I666" s="245"/>
      <c r="J666" s="241"/>
      <c r="K666" s="241"/>
      <c r="L666" s="246"/>
      <c r="M666" s="247"/>
      <c r="N666" s="248"/>
      <c r="O666" s="248"/>
      <c r="P666" s="248"/>
      <c r="Q666" s="248"/>
      <c r="R666" s="248"/>
      <c r="S666" s="248"/>
      <c r="T666" s="249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0" t="s">
        <v>145</v>
      </c>
      <c r="AU666" s="250" t="s">
        <v>143</v>
      </c>
      <c r="AV666" s="14" t="s">
        <v>143</v>
      </c>
      <c r="AW666" s="14" t="s">
        <v>30</v>
      </c>
      <c r="AX666" s="14" t="s">
        <v>73</v>
      </c>
      <c r="AY666" s="250" t="s">
        <v>134</v>
      </c>
    </row>
    <row r="667" s="15" customFormat="1">
      <c r="A667" s="15"/>
      <c r="B667" s="251"/>
      <c r="C667" s="252"/>
      <c r="D667" s="231" t="s">
        <v>145</v>
      </c>
      <c r="E667" s="253" t="s">
        <v>1</v>
      </c>
      <c r="F667" s="254" t="s">
        <v>168</v>
      </c>
      <c r="G667" s="252"/>
      <c r="H667" s="255">
        <v>5</v>
      </c>
      <c r="I667" s="256"/>
      <c r="J667" s="252"/>
      <c r="K667" s="252"/>
      <c r="L667" s="257"/>
      <c r="M667" s="258"/>
      <c r="N667" s="259"/>
      <c r="O667" s="259"/>
      <c r="P667" s="259"/>
      <c r="Q667" s="259"/>
      <c r="R667" s="259"/>
      <c r="S667" s="259"/>
      <c r="T667" s="260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61" t="s">
        <v>145</v>
      </c>
      <c r="AU667" s="261" t="s">
        <v>143</v>
      </c>
      <c r="AV667" s="15" t="s">
        <v>142</v>
      </c>
      <c r="AW667" s="15" t="s">
        <v>30</v>
      </c>
      <c r="AX667" s="15" t="s">
        <v>81</v>
      </c>
      <c r="AY667" s="261" t="s">
        <v>134</v>
      </c>
    </row>
    <row r="668" s="2" customFormat="1" ht="16.5" customHeight="1">
      <c r="A668" s="38"/>
      <c r="B668" s="39"/>
      <c r="C668" s="262" t="s">
        <v>912</v>
      </c>
      <c r="D668" s="262" t="s">
        <v>248</v>
      </c>
      <c r="E668" s="263" t="s">
        <v>913</v>
      </c>
      <c r="F668" s="264" t="s">
        <v>914</v>
      </c>
      <c r="G668" s="265" t="s">
        <v>141</v>
      </c>
      <c r="H668" s="266">
        <v>5</v>
      </c>
      <c r="I668" s="267"/>
      <c r="J668" s="268">
        <f>ROUND(I668*H668,2)</f>
        <v>0</v>
      </c>
      <c r="K668" s="269"/>
      <c r="L668" s="270"/>
      <c r="M668" s="271" t="s">
        <v>1</v>
      </c>
      <c r="N668" s="272" t="s">
        <v>39</v>
      </c>
      <c r="O668" s="91"/>
      <c r="P668" s="225">
        <f>O668*H668</f>
        <v>0</v>
      </c>
      <c r="Q668" s="225">
        <v>4.0000000000000003E-05</v>
      </c>
      <c r="R668" s="225">
        <f>Q668*H668</f>
        <v>0.00020000000000000001</v>
      </c>
      <c r="S668" s="225">
        <v>0</v>
      </c>
      <c r="T668" s="226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27" t="s">
        <v>386</v>
      </c>
      <c r="AT668" s="227" t="s">
        <v>248</v>
      </c>
      <c r="AU668" s="227" t="s">
        <v>143</v>
      </c>
      <c r="AY668" s="17" t="s">
        <v>134</v>
      </c>
      <c r="BE668" s="228">
        <f>IF(N668="základní",J668,0)</f>
        <v>0</v>
      </c>
      <c r="BF668" s="228">
        <f>IF(N668="snížená",J668,0)</f>
        <v>0</v>
      </c>
      <c r="BG668" s="228">
        <f>IF(N668="zákl. přenesená",J668,0)</f>
        <v>0</v>
      </c>
      <c r="BH668" s="228">
        <f>IF(N668="sníž. přenesená",J668,0)</f>
        <v>0</v>
      </c>
      <c r="BI668" s="228">
        <f>IF(N668="nulová",J668,0)</f>
        <v>0</v>
      </c>
      <c r="BJ668" s="17" t="s">
        <v>143</v>
      </c>
      <c r="BK668" s="228">
        <f>ROUND(I668*H668,2)</f>
        <v>0</v>
      </c>
      <c r="BL668" s="17" t="s">
        <v>195</v>
      </c>
      <c r="BM668" s="227" t="s">
        <v>915</v>
      </c>
    </row>
    <row r="669" s="13" customFormat="1">
      <c r="A669" s="13"/>
      <c r="B669" s="229"/>
      <c r="C669" s="230"/>
      <c r="D669" s="231" t="s">
        <v>145</v>
      </c>
      <c r="E669" s="232" t="s">
        <v>1</v>
      </c>
      <c r="F669" s="233" t="s">
        <v>839</v>
      </c>
      <c r="G669" s="230"/>
      <c r="H669" s="232" t="s">
        <v>1</v>
      </c>
      <c r="I669" s="234"/>
      <c r="J669" s="230"/>
      <c r="K669" s="230"/>
      <c r="L669" s="235"/>
      <c r="M669" s="236"/>
      <c r="N669" s="237"/>
      <c r="O669" s="237"/>
      <c r="P669" s="237"/>
      <c r="Q669" s="237"/>
      <c r="R669" s="237"/>
      <c r="S669" s="237"/>
      <c r="T669" s="238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9" t="s">
        <v>145</v>
      </c>
      <c r="AU669" s="239" t="s">
        <v>143</v>
      </c>
      <c r="AV669" s="13" t="s">
        <v>81</v>
      </c>
      <c r="AW669" s="13" t="s">
        <v>30</v>
      </c>
      <c r="AX669" s="13" t="s">
        <v>73</v>
      </c>
      <c r="AY669" s="239" t="s">
        <v>134</v>
      </c>
    </row>
    <row r="670" s="14" customFormat="1">
      <c r="A670" s="14"/>
      <c r="B670" s="240"/>
      <c r="C670" s="241"/>
      <c r="D670" s="231" t="s">
        <v>145</v>
      </c>
      <c r="E670" s="242" t="s">
        <v>1</v>
      </c>
      <c r="F670" s="243" t="s">
        <v>81</v>
      </c>
      <c r="G670" s="241"/>
      <c r="H670" s="244">
        <v>1</v>
      </c>
      <c r="I670" s="245"/>
      <c r="J670" s="241"/>
      <c r="K670" s="241"/>
      <c r="L670" s="246"/>
      <c r="M670" s="247"/>
      <c r="N670" s="248"/>
      <c r="O670" s="248"/>
      <c r="P670" s="248"/>
      <c r="Q670" s="248"/>
      <c r="R670" s="248"/>
      <c r="S670" s="248"/>
      <c r="T670" s="249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0" t="s">
        <v>145</v>
      </c>
      <c r="AU670" s="250" t="s">
        <v>143</v>
      </c>
      <c r="AV670" s="14" t="s">
        <v>143</v>
      </c>
      <c r="AW670" s="14" t="s">
        <v>30</v>
      </c>
      <c r="AX670" s="14" t="s">
        <v>73</v>
      </c>
      <c r="AY670" s="250" t="s">
        <v>134</v>
      </c>
    </row>
    <row r="671" s="13" customFormat="1">
      <c r="A671" s="13"/>
      <c r="B671" s="229"/>
      <c r="C671" s="230"/>
      <c r="D671" s="231" t="s">
        <v>145</v>
      </c>
      <c r="E671" s="232" t="s">
        <v>1</v>
      </c>
      <c r="F671" s="233" t="s">
        <v>225</v>
      </c>
      <c r="G671" s="230"/>
      <c r="H671" s="232" t="s">
        <v>1</v>
      </c>
      <c r="I671" s="234"/>
      <c r="J671" s="230"/>
      <c r="K671" s="230"/>
      <c r="L671" s="235"/>
      <c r="M671" s="236"/>
      <c r="N671" s="237"/>
      <c r="O671" s="237"/>
      <c r="P671" s="237"/>
      <c r="Q671" s="237"/>
      <c r="R671" s="237"/>
      <c r="S671" s="237"/>
      <c r="T671" s="238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9" t="s">
        <v>145</v>
      </c>
      <c r="AU671" s="239" t="s">
        <v>143</v>
      </c>
      <c r="AV671" s="13" t="s">
        <v>81</v>
      </c>
      <c r="AW671" s="13" t="s">
        <v>30</v>
      </c>
      <c r="AX671" s="13" t="s">
        <v>73</v>
      </c>
      <c r="AY671" s="239" t="s">
        <v>134</v>
      </c>
    </row>
    <row r="672" s="14" customFormat="1">
      <c r="A672" s="14"/>
      <c r="B672" s="240"/>
      <c r="C672" s="241"/>
      <c r="D672" s="231" t="s">
        <v>145</v>
      </c>
      <c r="E672" s="242" t="s">
        <v>1</v>
      </c>
      <c r="F672" s="243" t="s">
        <v>143</v>
      </c>
      <c r="G672" s="241"/>
      <c r="H672" s="244">
        <v>2</v>
      </c>
      <c r="I672" s="245"/>
      <c r="J672" s="241"/>
      <c r="K672" s="241"/>
      <c r="L672" s="246"/>
      <c r="M672" s="247"/>
      <c r="N672" s="248"/>
      <c r="O672" s="248"/>
      <c r="P672" s="248"/>
      <c r="Q672" s="248"/>
      <c r="R672" s="248"/>
      <c r="S672" s="248"/>
      <c r="T672" s="249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0" t="s">
        <v>145</v>
      </c>
      <c r="AU672" s="250" t="s">
        <v>143</v>
      </c>
      <c r="AV672" s="14" t="s">
        <v>143</v>
      </c>
      <c r="AW672" s="14" t="s">
        <v>30</v>
      </c>
      <c r="AX672" s="14" t="s">
        <v>73</v>
      </c>
      <c r="AY672" s="250" t="s">
        <v>134</v>
      </c>
    </row>
    <row r="673" s="13" customFormat="1">
      <c r="A673" s="13"/>
      <c r="B673" s="229"/>
      <c r="C673" s="230"/>
      <c r="D673" s="231" t="s">
        <v>145</v>
      </c>
      <c r="E673" s="232" t="s">
        <v>1</v>
      </c>
      <c r="F673" s="233" t="s">
        <v>160</v>
      </c>
      <c r="G673" s="230"/>
      <c r="H673" s="232" t="s">
        <v>1</v>
      </c>
      <c r="I673" s="234"/>
      <c r="J673" s="230"/>
      <c r="K673" s="230"/>
      <c r="L673" s="235"/>
      <c r="M673" s="236"/>
      <c r="N673" s="237"/>
      <c r="O673" s="237"/>
      <c r="P673" s="237"/>
      <c r="Q673" s="237"/>
      <c r="R673" s="237"/>
      <c r="S673" s="237"/>
      <c r="T673" s="238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9" t="s">
        <v>145</v>
      </c>
      <c r="AU673" s="239" t="s">
        <v>143</v>
      </c>
      <c r="AV673" s="13" t="s">
        <v>81</v>
      </c>
      <c r="AW673" s="13" t="s">
        <v>30</v>
      </c>
      <c r="AX673" s="13" t="s">
        <v>73</v>
      </c>
      <c r="AY673" s="239" t="s">
        <v>134</v>
      </c>
    </row>
    <row r="674" s="14" customFormat="1">
      <c r="A674" s="14"/>
      <c r="B674" s="240"/>
      <c r="C674" s="241"/>
      <c r="D674" s="231" t="s">
        <v>145</v>
      </c>
      <c r="E674" s="242" t="s">
        <v>1</v>
      </c>
      <c r="F674" s="243" t="s">
        <v>81</v>
      </c>
      <c r="G674" s="241"/>
      <c r="H674" s="244">
        <v>1</v>
      </c>
      <c r="I674" s="245"/>
      <c r="J674" s="241"/>
      <c r="K674" s="241"/>
      <c r="L674" s="246"/>
      <c r="M674" s="247"/>
      <c r="N674" s="248"/>
      <c r="O674" s="248"/>
      <c r="P674" s="248"/>
      <c r="Q674" s="248"/>
      <c r="R674" s="248"/>
      <c r="S674" s="248"/>
      <c r="T674" s="249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0" t="s">
        <v>145</v>
      </c>
      <c r="AU674" s="250" t="s">
        <v>143</v>
      </c>
      <c r="AV674" s="14" t="s">
        <v>143</v>
      </c>
      <c r="AW674" s="14" t="s">
        <v>30</v>
      </c>
      <c r="AX674" s="14" t="s">
        <v>73</v>
      </c>
      <c r="AY674" s="250" t="s">
        <v>134</v>
      </c>
    </row>
    <row r="675" s="13" customFormat="1">
      <c r="A675" s="13"/>
      <c r="B675" s="229"/>
      <c r="C675" s="230"/>
      <c r="D675" s="231" t="s">
        <v>145</v>
      </c>
      <c r="E675" s="232" t="s">
        <v>1</v>
      </c>
      <c r="F675" s="233" t="s">
        <v>162</v>
      </c>
      <c r="G675" s="230"/>
      <c r="H675" s="232" t="s">
        <v>1</v>
      </c>
      <c r="I675" s="234"/>
      <c r="J675" s="230"/>
      <c r="K675" s="230"/>
      <c r="L675" s="235"/>
      <c r="M675" s="236"/>
      <c r="N675" s="237"/>
      <c r="O675" s="237"/>
      <c r="P675" s="237"/>
      <c r="Q675" s="237"/>
      <c r="R675" s="237"/>
      <c r="S675" s="237"/>
      <c r="T675" s="238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9" t="s">
        <v>145</v>
      </c>
      <c r="AU675" s="239" t="s">
        <v>143</v>
      </c>
      <c r="AV675" s="13" t="s">
        <v>81</v>
      </c>
      <c r="AW675" s="13" t="s">
        <v>30</v>
      </c>
      <c r="AX675" s="13" t="s">
        <v>73</v>
      </c>
      <c r="AY675" s="239" t="s">
        <v>134</v>
      </c>
    </row>
    <row r="676" s="14" customFormat="1">
      <c r="A676" s="14"/>
      <c r="B676" s="240"/>
      <c r="C676" s="241"/>
      <c r="D676" s="231" t="s">
        <v>145</v>
      </c>
      <c r="E676" s="242" t="s">
        <v>1</v>
      </c>
      <c r="F676" s="243" t="s">
        <v>81</v>
      </c>
      <c r="G676" s="241"/>
      <c r="H676" s="244">
        <v>1</v>
      </c>
      <c r="I676" s="245"/>
      <c r="J676" s="241"/>
      <c r="K676" s="241"/>
      <c r="L676" s="246"/>
      <c r="M676" s="247"/>
      <c r="N676" s="248"/>
      <c r="O676" s="248"/>
      <c r="P676" s="248"/>
      <c r="Q676" s="248"/>
      <c r="R676" s="248"/>
      <c r="S676" s="248"/>
      <c r="T676" s="249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0" t="s">
        <v>145</v>
      </c>
      <c r="AU676" s="250" t="s">
        <v>143</v>
      </c>
      <c r="AV676" s="14" t="s">
        <v>143</v>
      </c>
      <c r="AW676" s="14" t="s">
        <v>30</v>
      </c>
      <c r="AX676" s="14" t="s">
        <v>73</v>
      </c>
      <c r="AY676" s="250" t="s">
        <v>134</v>
      </c>
    </row>
    <row r="677" s="15" customFormat="1">
      <c r="A677" s="15"/>
      <c r="B677" s="251"/>
      <c r="C677" s="252"/>
      <c r="D677" s="231" t="s">
        <v>145</v>
      </c>
      <c r="E677" s="253" t="s">
        <v>1</v>
      </c>
      <c r="F677" s="254" t="s">
        <v>168</v>
      </c>
      <c r="G677" s="252"/>
      <c r="H677" s="255">
        <v>5</v>
      </c>
      <c r="I677" s="256"/>
      <c r="J677" s="252"/>
      <c r="K677" s="252"/>
      <c r="L677" s="257"/>
      <c r="M677" s="258"/>
      <c r="N677" s="259"/>
      <c r="O677" s="259"/>
      <c r="P677" s="259"/>
      <c r="Q677" s="259"/>
      <c r="R677" s="259"/>
      <c r="S677" s="259"/>
      <c r="T677" s="260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T677" s="261" t="s">
        <v>145</v>
      </c>
      <c r="AU677" s="261" t="s">
        <v>143</v>
      </c>
      <c r="AV677" s="15" t="s">
        <v>142</v>
      </c>
      <c r="AW677" s="15" t="s">
        <v>30</v>
      </c>
      <c r="AX677" s="15" t="s">
        <v>81</v>
      </c>
      <c r="AY677" s="261" t="s">
        <v>134</v>
      </c>
    </row>
    <row r="678" s="2" customFormat="1" ht="24.15" customHeight="1">
      <c r="A678" s="38"/>
      <c r="B678" s="39"/>
      <c r="C678" s="262" t="s">
        <v>916</v>
      </c>
      <c r="D678" s="262" t="s">
        <v>248</v>
      </c>
      <c r="E678" s="263" t="s">
        <v>917</v>
      </c>
      <c r="F678" s="264" t="s">
        <v>918</v>
      </c>
      <c r="G678" s="265" t="s">
        <v>141</v>
      </c>
      <c r="H678" s="266">
        <v>5</v>
      </c>
      <c r="I678" s="267"/>
      <c r="J678" s="268">
        <f>ROUND(I678*H678,2)</f>
        <v>0</v>
      </c>
      <c r="K678" s="269"/>
      <c r="L678" s="270"/>
      <c r="M678" s="271" t="s">
        <v>1</v>
      </c>
      <c r="N678" s="272" t="s">
        <v>39</v>
      </c>
      <c r="O678" s="91"/>
      <c r="P678" s="225">
        <f>O678*H678</f>
        <v>0</v>
      </c>
      <c r="Q678" s="225">
        <v>4.0000000000000003E-05</v>
      </c>
      <c r="R678" s="225">
        <f>Q678*H678</f>
        <v>0.00020000000000000001</v>
      </c>
      <c r="S678" s="225">
        <v>0</v>
      </c>
      <c r="T678" s="226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27" t="s">
        <v>386</v>
      </c>
      <c r="AT678" s="227" t="s">
        <v>248</v>
      </c>
      <c r="AU678" s="227" t="s">
        <v>143</v>
      </c>
      <c r="AY678" s="17" t="s">
        <v>134</v>
      </c>
      <c r="BE678" s="228">
        <f>IF(N678="základní",J678,0)</f>
        <v>0</v>
      </c>
      <c r="BF678" s="228">
        <f>IF(N678="snížená",J678,0)</f>
        <v>0</v>
      </c>
      <c r="BG678" s="228">
        <f>IF(N678="zákl. přenesená",J678,0)</f>
        <v>0</v>
      </c>
      <c r="BH678" s="228">
        <f>IF(N678="sníž. přenesená",J678,0)</f>
        <v>0</v>
      </c>
      <c r="BI678" s="228">
        <f>IF(N678="nulová",J678,0)</f>
        <v>0</v>
      </c>
      <c r="BJ678" s="17" t="s">
        <v>143</v>
      </c>
      <c r="BK678" s="228">
        <f>ROUND(I678*H678,2)</f>
        <v>0</v>
      </c>
      <c r="BL678" s="17" t="s">
        <v>195</v>
      </c>
      <c r="BM678" s="227" t="s">
        <v>919</v>
      </c>
    </row>
    <row r="679" s="13" customFormat="1">
      <c r="A679" s="13"/>
      <c r="B679" s="229"/>
      <c r="C679" s="230"/>
      <c r="D679" s="231" t="s">
        <v>145</v>
      </c>
      <c r="E679" s="232" t="s">
        <v>1</v>
      </c>
      <c r="F679" s="233" t="s">
        <v>839</v>
      </c>
      <c r="G679" s="230"/>
      <c r="H679" s="232" t="s">
        <v>1</v>
      </c>
      <c r="I679" s="234"/>
      <c r="J679" s="230"/>
      <c r="K679" s="230"/>
      <c r="L679" s="235"/>
      <c r="M679" s="236"/>
      <c r="N679" s="237"/>
      <c r="O679" s="237"/>
      <c r="P679" s="237"/>
      <c r="Q679" s="237"/>
      <c r="R679" s="237"/>
      <c r="S679" s="237"/>
      <c r="T679" s="238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9" t="s">
        <v>145</v>
      </c>
      <c r="AU679" s="239" t="s">
        <v>143</v>
      </c>
      <c r="AV679" s="13" t="s">
        <v>81</v>
      </c>
      <c r="AW679" s="13" t="s">
        <v>30</v>
      </c>
      <c r="AX679" s="13" t="s">
        <v>73</v>
      </c>
      <c r="AY679" s="239" t="s">
        <v>134</v>
      </c>
    </row>
    <row r="680" s="14" customFormat="1">
      <c r="A680" s="14"/>
      <c r="B680" s="240"/>
      <c r="C680" s="241"/>
      <c r="D680" s="231" t="s">
        <v>145</v>
      </c>
      <c r="E680" s="242" t="s">
        <v>1</v>
      </c>
      <c r="F680" s="243" t="s">
        <v>81</v>
      </c>
      <c r="G680" s="241"/>
      <c r="H680" s="244">
        <v>1</v>
      </c>
      <c r="I680" s="245"/>
      <c r="J680" s="241"/>
      <c r="K680" s="241"/>
      <c r="L680" s="246"/>
      <c r="M680" s="247"/>
      <c r="N680" s="248"/>
      <c r="O680" s="248"/>
      <c r="P680" s="248"/>
      <c r="Q680" s="248"/>
      <c r="R680" s="248"/>
      <c r="S680" s="248"/>
      <c r="T680" s="249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0" t="s">
        <v>145</v>
      </c>
      <c r="AU680" s="250" t="s">
        <v>143</v>
      </c>
      <c r="AV680" s="14" t="s">
        <v>143</v>
      </c>
      <c r="AW680" s="14" t="s">
        <v>30</v>
      </c>
      <c r="AX680" s="14" t="s">
        <v>73</v>
      </c>
      <c r="AY680" s="250" t="s">
        <v>134</v>
      </c>
    </row>
    <row r="681" s="13" customFormat="1">
      <c r="A681" s="13"/>
      <c r="B681" s="229"/>
      <c r="C681" s="230"/>
      <c r="D681" s="231" t="s">
        <v>145</v>
      </c>
      <c r="E681" s="232" t="s">
        <v>1</v>
      </c>
      <c r="F681" s="233" t="s">
        <v>225</v>
      </c>
      <c r="G681" s="230"/>
      <c r="H681" s="232" t="s">
        <v>1</v>
      </c>
      <c r="I681" s="234"/>
      <c r="J681" s="230"/>
      <c r="K681" s="230"/>
      <c r="L681" s="235"/>
      <c r="M681" s="236"/>
      <c r="N681" s="237"/>
      <c r="O681" s="237"/>
      <c r="P681" s="237"/>
      <c r="Q681" s="237"/>
      <c r="R681" s="237"/>
      <c r="S681" s="237"/>
      <c r="T681" s="238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9" t="s">
        <v>145</v>
      </c>
      <c r="AU681" s="239" t="s">
        <v>143</v>
      </c>
      <c r="AV681" s="13" t="s">
        <v>81</v>
      </c>
      <c r="AW681" s="13" t="s">
        <v>30</v>
      </c>
      <c r="AX681" s="13" t="s">
        <v>73</v>
      </c>
      <c r="AY681" s="239" t="s">
        <v>134</v>
      </c>
    </row>
    <row r="682" s="14" customFormat="1">
      <c r="A682" s="14"/>
      <c r="B682" s="240"/>
      <c r="C682" s="241"/>
      <c r="D682" s="231" t="s">
        <v>145</v>
      </c>
      <c r="E682" s="242" t="s">
        <v>1</v>
      </c>
      <c r="F682" s="243" t="s">
        <v>143</v>
      </c>
      <c r="G682" s="241"/>
      <c r="H682" s="244">
        <v>2</v>
      </c>
      <c r="I682" s="245"/>
      <c r="J682" s="241"/>
      <c r="K682" s="241"/>
      <c r="L682" s="246"/>
      <c r="M682" s="247"/>
      <c r="N682" s="248"/>
      <c r="O682" s="248"/>
      <c r="P682" s="248"/>
      <c r="Q682" s="248"/>
      <c r="R682" s="248"/>
      <c r="S682" s="248"/>
      <c r="T682" s="249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0" t="s">
        <v>145</v>
      </c>
      <c r="AU682" s="250" t="s">
        <v>143</v>
      </c>
      <c r="AV682" s="14" t="s">
        <v>143</v>
      </c>
      <c r="AW682" s="14" t="s">
        <v>30</v>
      </c>
      <c r="AX682" s="14" t="s">
        <v>73</v>
      </c>
      <c r="AY682" s="250" t="s">
        <v>134</v>
      </c>
    </row>
    <row r="683" s="13" customFormat="1">
      <c r="A683" s="13"/>
      <c r="B683" s="229"/>
      <c r="C683" s="230"/>
      <c r="D683" s="231" t="s">
        <v>145</v>
      </c>
      <c r="E683" s="232" t="s">
        <v>1</v>
      </c>
      <c r="F683" s="233" t="s">
        <v>160</v>
      </c>
      <c r="G683" s="230"/>
      <c r="H683" s="232" t="s">
        <v>1</v>
      </c>
      <c r="I683" s="234"/>
      <c r="J683" s="230"/>
      <c r="K683" s="230"/>
      <c r="L683" s="235"/>
      <c r="M683" s="236"/>
      <c r="N683" s="237"/>
      <c r="O683" s="237"/>
      <c r="P683" s="237"/>
      <c r="Q683" s="237"/>
      <c r="R683" s="237"/>
      <c r="S683" s="237"/>
      <c r="T683" s="238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9" t="s">
        <v>145</v>
      </c>
      <c r="AU683" s="239" t="s">
        <v>143</v>
      </c>
      <c r="AV683" s="13" t="s">
        <v>81</v>
      </c>
      <c r="AW683" s="13" t="s">
        <v>30</v>
      </c>
      <c r="AX683" s="13" t="s">
        <v>73</v>
      </c>
      <c r="AY683" s="239" t="s">
        <v>134</v>
      </c>
    </row>
    <row r="684" s="14" customFormat="1">
      <c r="A684" s="14"/>
      <c r="B684" s="240"/>
      <c r="C684" s="241"/>
      <c r="D684" s="231" t="s">
        <v>145</v>
      </c>
      <c r="E684" s="242" t="s">
        <v>1</v>
      </c>
      <c r="F684" s="243" t="s">
        <v>81</v>
      </c>
      <c r="G684" s="241"/>
      <c r="H684" s="244">
        <v>1</v>
      </c>
      <c r="I684" s="245"/>
      <c r="J684" s="241"/>
      <c r="K684" s="241"/>
      <c r="L684" s="246"/>
      <c r="M684" s="247"/>
      <c r="N684" s="248"/>
      <c r="O684" s="248"/>
      <c r="P684" s="248"/>
      <c r="Q684" s="248"/>
      <c r="R684" s="248"/>
      <c r="S684" s="248"/>
      <c r="T684" s="249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0" t="s">
        <v>145</v>
      </c>
      <c r="AU684" s="250" t="s">
        <v>143</v>
      </c>
      <c r="AV684" s="14" t="s">
        <v>143</v>
      </c>
      <c r="AW684" s="14" t="s">
        <v>30</v>
      </c>
      <c r="AX684" s="14" t="s">
        <v>73</v>
      </c>
      <c r="AY684" s="250" t="s">
        <v>134</v>
      </c>
    </row>
    <row r="685" s="13" customFormat="1">
      <c r="A685" s="13"/>
      <c r="B685" s="229"/>
      <c r="C685" s="230"/>
      <c r="D685" s="231" t="s">
        <v>145</v>
      </c>
      <c r="E685" s="232" t="s">
        <v>1</v>
      </c>
      <c r="F685" s="233" t="s">
        <v>162</v>
      </c>
      <c r="G685" s="230"/>
      <c r="H685" s="232" t="s">
        <v>1</v>
      </c>
      <c r="I685" s="234"/>
      <c r="J685" s="230"/>
      <c r="K685" s="230"/>
      <c r="L685" s="235"/>
      <c r="M685" s="236"/>
      <c r="N685" s="237"/>
      <c r="O685" s="237"/>
      <c r="P685" s="237"/>
      <c r="Q685" s="237"/>
      <c r="R685" s="237"/>
      <c r="S685" s="237"/>
      <c r="T685" s="238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9" t="s">
        <v>145</v>
      </c>
      <c r="AU685" s="239" t="s">
        <v>143</v>
      </c>
      <c r="AV685" s="13" t="s">
        <v>81</v>
      </c>
      <c r="AW685" s="13" t="s">
        <v>30</v>
      </c>
      <c r="AX685" s="13" t="s">
        <v>73</v>
      </c>
      <c r="AY685" s="239" t="s">
        <v>134</v>
      </c>
    </row>
    <row r="686" s="14" customFormat="1">
      <c r="A686" s="14"/>
      <c r="B686" s="240"/>
      <c r="C686" s="241"/>
      <c r="D686" s="231" t="s">
        <v>145</v>
      </c>
      <c r="E686" s="242" t="s">
        <v>1</v>
      </c>
      <c r="F686" s="243" t="s">
        <v>81</v>
      </c>
      <c r="G686" s="241"/>
      <c r="H686" s="244">
        <v>1</v>
      </c>
      <c r="I686" s="245"/>
      <c r="J686" s="241"/>
      <c r="K686" s="241"/>
      <c r="L686" s="246"/>
      <c r="M686" s="247"/>
      <c r="N686" s="248"/>
      <c r="O686" s="248"/>
      <c r="P686" s="248"/>
      <c r="Q686" s="248"/>
      <c r="R686" s="248"/>
      <c r="S686" s="248"/>
      <c r="T686" s="249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0" t="s">
        <v>145</v>
      </c>
      <c r="AU686" s="250" t="s">
        <v>143</v>
      </c>
      <c r="AV686" s="14" t="s">
        <v>143</v>
      </c>
      <c r="AW686" s="14" t="s">
        <v>30</v>
      </c>
      <c r="AX686" s="14" t="s">
        <v>73</v>
      </c>
      <c r="AY686" s="250" t="s">
        <v>134</v>
      </c>
    </row>
    <row r="687" s="15" customFormat="1">
      <c r="A687" s="15"/>
      <c r="B687" s="251"/>
      <c r="C687" s="252"/>
      <c r="D687" s="231" t="s">
        <v>145</v>
      </c>
      <c r="E687" s="253" t="s">
        <v>1</v>
      </c>
      <c r="F687" s="254" t="s">
        <v>168</v>
      </c>
      <c r="G687" s="252"/>
      <c r="H687" s="255">
        <v>5</v>
      </c>
      <c r="I687" s="256"/>
      <c r="J687" s="252"/>
      <c r="K687" s="252"/>
      <c r="L687" s="257"/>
      <c r="M687" s="258"/>
      <c r="N687" s="259"/>
      <c r="O687" s="259"/>
      <c r="P687" s="259"/>
      <c r="Q687" s="259"/>
      <c r="R687" s="259"/>
      <c r="S687" s="259"/>
      <c r="T687" s="260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61" t="s">
        <v>145</v>
      </c>
      <c r="AU687" s="261" t="s">
        <v>143</v>
      </c>
      <c r="AV687" s="15" t="s">
        <v>142</v>
      </c>
      <c r="AW687" s="15" t="s">
        <v>30</v>
      </c>
      <c r="AX687" s="15" t="s">
        <v>81</v>
      </c>
      <c r="AY687" s="261" t="s">
        <v>134</v>
      </c>
    </row>
    <row r="688" s="2" customFormat="1" ht="24.15" customHeight="1">
      <c r="A688" s="38"/>
      <c r="B688" s="39"/>
      <c r="C688" s="262" t="s">
        <v>920</v>
      </c>
      <c r="D688" s="262" t="s">
        <v>248</v>
      </c>
      <c r="E688" s="263" t="s">
        <v>921</v>
      </c>
      <c r="F688" s="264" t="s">
        <v>922</v>
      </c>
      <c r="G688" s="265" t="s">
        <v>141</v>
      </c>
      <c r="H688" s="266">
        <v>5</v>
      </c>
      <c r="I688" s="267"/>
      <c r="J688" s="268">
        <f>ROUND(I688*H688,2)</f>
        <v>0</v>
      </c>
      <c r="K688" s="269"/>
      <c r="L688" s="270"/>
      <c r="M688" s="271" t="s">
        <v>1</v>
      </c>
      <c r="N688" s="272" t="s">
        <v>39</v>
      </c>
      <c r="O688" s="91"/>
      <c r="P688" s="225">
        <f>O688*H688</f>
        <v>0</v>
      </c>
      <c r="Q688" s="225">
        <v>1.0000000000000001E-05</v>
      </c>
      <c r="R688" s="225">
        <f>Q688*H688</f>
        <v>5.0000000000000002E-05</v>
      </c>
      <c r="S688" s="225">
        <v>0</v>
      </c>
      <c r="T688" s="226">
        <f>S688*H688</f>
        <v>0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227" t="s">
        <v>386</v>
      </c>
      <c r="AT688" s="227" t="s">
        <v>248</v>
      </c>
      <c r="AU688" s="227" t="s">
        <v>143</v>
      </c>
      <c r="AY688" s="17" t="s">
        <v>134</v>
      </c>
      <c r="BE688" s="228">
        <f>IF(N688="základní",J688,0)</f>
        <v>0</v>
      </c>
      <c r="BF688" s="228">
        <f>IF(N688="snížená",J688,0)</f>
        <v>0</v>
      </c>
      <c r="BG688" s="228">
        <f>IF(N688="zákl. přenesená",J688,0)</f>
        <v>0</v>
      </c>
      <c r="BH688" s="228">
        <f>IF(N688="sníž. přenesená",J688,0)</f>
        <v>0</v>
      </c>
      <c r="BI688" s="228">
        <f>IF(N688="nulová",J688,0)</f>
        <v>0</v>
      </c>
      <c r="BJ688" s="17" t="s">
        <v>143</v>
      </c>
      <c r="BK688" s="228">
        <f>ROUND(I688*H688,2)</f>
        <v>0</v>
      </c>
      <c r="BL688" s="17" t="s">
        <v>195</v>
      </c>
      <c r="BM688" s="227" t="s">
        <v>923</v>
      </c>
    </row>
    <row r="689" s="2" customFormat="1" ht="24.15" customHeight="1">
      <c r="A689" s="38"/>
      <c r="B689" s="39"/>
      <c r="C689" s="215" t="s">
        <v>924</v>
      </c>
      <c r="D689" s="215" t="s">
        <v>138</v>
      </c>
      <c r="E689" s="216" t="s">
        <v>925</v>
      </c>
      <c r="F689" s="217" t="s">
        <v>926</v>
      </c>
      <c r="G689" s="218" t="s">
        <v>141</v>
      </c>
      <c r="H689" s="219">
        <v>2</v>
      </c>
      <c r="I689" s="220"/>
      <c r="J689" s="221">
        <f>ROUND(I689*H689,2)</f>
        <v>0</v>
      </c>
      <c r="K689" s="222"/>
      <c r="L689" s="44"/>
      <c r="M689" s="223" t="s">
        <v>1</v>
      </c>
      <c r="N689" s="224" t="s">
        <v>39</v>
      </c>
      <c r="O689" s="91"/>
      <c r="P689" s="225">
        <f>O689*H689</f>
        <v>0</v>
      </c>
      <c r="Q689" s="225">
        <v>0</v>
      </c>
      <c r="R689" s="225">
        <f>Q689*H689</f>
        <v>0</v>
      </c>
      <c r="S689" s="225">
        <v>0</v>
      </c>
      <c r="T689" s="226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27" t="s">
        <v>195</v>
      </c>
      <c r="AT689" s="227" t="s">
        <v>138</v>
      </c>
      <c r="AU689" s="227" t="s">
        <v>143</v>
      </c>
      <c r="AY689" s="17" t="s">
        <v>134</v>
      </c>
      <c r="BE689" s="228">
        <f>IF(N689="základní",J689,0)</f>
        <v>0</v>
      </c>
      <c r="BF689" s="228">
        <f>IF(N689="snížená",J689,0)</f>
        <v>0</v>
      </c>
      <c r="BG689" s="228">
        <f>IF(N689="zákl. přenesená",J689,0)</f>
        <v>0</v>
      </c>
      <c r="BH689" s="228">
        <f>IF(N689="sníž. přenesená",J689,0)</f>
        <v>0</v>
      </c>
      <c r="BI689" s="228">
        <f>IF(N689="nulová",J689,0)</f>
        <v>0</v>
      </c>
      <c r="BJ689" s="17" t="s">
        <v>143</v>
      </c>
      <c r="BK689" s="228">
        <f>ROUND(I689*H689,2)</f>
        <v>0</v>
      </c>
      <c r="BL689" s="17" t="s">
        <v>195</v>
      </c>
      <c r="BM689" s="227" t="s">
        <v>927</v>
      </c>
    </row>
    <row r="690" s="13" customFormat="1">
      <c r="A690" s="13"/>
      <c r="B690" s="229"/>
      <c r="C690" s="230"/>
      <c r="D690" s="231" t="s">
        <v>145</v>
      </c>
      <c r="E690" s="232" t="s">
        <v>1</v>
      </c>
      <c r="F690" s="233" t="s">
        <v>160</v>
      </c>
      <c r="G690" s="230"/>
      <c r="H690" s="232" t="s">
        <v>1</v>
      </c>
      <c r="I690" s="234"/>
      <c r="J690" s="230"/>
      <c r="K690" s="230"/>
      <c r="L690" s="235"/>
      <c r="M690" s="236"/>
      <c r="N690" s="237"/>
      <c r="O690" s="237"/>
      <c r="P690" s="237"/>
      <c r="Q690" s="237"/>
      <c r="R690" s="237"/>
      <c r="S690" s="237"/>
      <c r="T690" s="23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9" t="s">
        <v>145</v>
      </c>
      <c r="AU690" s="239" t="s">
        <v>143</v>
      </c>
      <c r="AV690" s="13" t="s">
        <v>81</v>
      </c>
      <c r="AW690" s="13" t="s">
        <v>30</v>
      </c>
      <c r="AX690" s="13" t="s">
        <v>73</v>
      </c>
      <c r="AY690" s="239" t="s">
        <v>134</v>
      </c>
    </row>
    <row r="691" s="14" customFormat="1">
      <c r="A691" s="14"/>
      <c r="B691" s="240"/>
      <c r="C691" s="241"/>
      <c r="D691" s="231" t="s">
        <v>145</v>
      </c>
      <c r="E691" s="242" t="s">
        <v>1</v>
      </c>
      <c r="F691" s="243" t="s">
        <v>143</v>
      </c>
      <c r="G691" s="241"/>
      <c r="H691" s="244">
        <v>2</v>
      </c>
      <c r="I691" s="245"/>
      <c r="J691" s="241"/>
      <c r="K691" s="241"/>
      <c r="L691" s="246"/>
      <c r="M691" s="247"/>
      <c r="N691" s="248"/>
      <c r="O691" s="248"/>
      <c r="P691" s="248"/>
      <c r="Q691" s="248"/>
      <c r="R691" s="248"/>
      <c r="S691" s="248"/>
      <c r="T691" s="249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0" t="s">
        <v>145</v>
      </c>
      <c r="AU691" s="250" t="s">
        <v>143</v>
      </c>
      <c r="AV691" s="14" t="s">
        <v>143</v>
      </c>
      <c r="AW691" s="14" t="s">
        <v>30</v>
      </c>
      <c r="AX691" s="14" t="s">
        <v>73</v>
      </c>
      <c r="AY691" s="250" t="s">
        <v>134</v>
      </c>
    </row>
    <row r="692" s="15" customFormat="1">
      <c r="A692" s="15"/>
      <c r="B692" s="251"/>
      <c r="C692" s="252"/>
      <c r="D692" s="231" t="s">
        <v>145</v>
      </c>
      <c r="E692" s="253" t="s">
        <v>1</v>
      </c>
      <c r="F692" s="254" t="s">
        <v>168</v>
      </c>
      <c r="G692" s="252"/>
      <c r="H692" s="255">
        <v>2</v>
      </c>
      <c r="I692" s="256"/>
      <c r="J692" s="252"/>
      <c r="K692" s="252"/>
      <c r="L692" s="257"/>
      <c r="M692" s="258"/>
      <c r="N692" s="259"/>
      <c r="O692" s="259"/>
      <c r="P692" s="259"/>
      <c r="Q692" s="259"/>
      <c r="R692" s="259"/>
      <c r="S692" s="259"/>
      <c r="T692" s="260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61" t="s">
        <v>145</v>
      </c>
      <c r="AU692" s="261" t="s">
        <v>143</v>
      </c>
      <c r="AV692" s="15" t="s">
        <v>142</v>
      </c>
      <c r="AW692" s="15" t="s">
        <v>30</v>
      </c>
      <c r="AX692" s="15" t="s">
        <v>81</v>
      </c>
      <c r="AY692" s="261" t="s">
        <v>134</v>
      </c>
    </row>
    <row r="693" s="2" customFormat="1" ht="24.15" customHeight="1">
      <c r="A693" s="38"/>
      <c r="B693" s="39"/>
      <c r="C693" s="262" t="s">
        <v>928</v>
      </c>
      <c r="D693" s="262" t="s">
        <v>248</v>
      </c>
      <c r="E693" s="263" t="s">
        <v>929</v>
      </c>
      <c r="F693" s="264" t="s">
        <v>930</v>
      </c>
      <c r="G693" s="265" t="s">
        <v>141</v>
      </c>
      <c r="H693" s="266">
        <v>2</v>
      </c>
      <c r="I693" s="267"/>
      <c r="J693" s="268">
        <f>ROUND(I693*H693,2)</f>
        <v>0</v>
      </c>
      <c r="K693" s="269"/>
      <c r="L693" s="270"/>
      <c r="M693" s="271" t="s">
        <v>1</v>
      </c>
      <c r="N693" s="272" t="s">
        <v>39</v>
      </c>
      <c r="O693" s="91"/>
      <c r="P693" s="225">
        <f>O693*H693</f>
        <v>0</v>
      </c>
      <c r="Q693" s="225">
        <v>4.0000000000000003E-05</v>
      </c>
      <c r="R693" s="225">
        <f>Q693*H693</f>
        <v>8.0000000000000007E-05</v>
      </c>
      <c r="S693" s="225">
        <v>0</v>
      </c>
      <c r="T693" s="226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27" t="s">
        <v>386</v>
      </c>
      <c r="AT693" s="227" t="s">
        <v>248</v>
      </c>
      <c r="AU693" s="227" t="s">
        <v>143</v>
      </c>
      <c r="AY693" s="17" t="s">
        <v>134</v>
      </c>
      <c r="BE693" s="228">
        <f>IF(N693="základní",J693,0)</f>
        <v>0</v>
      </c>
      <c r="BF693" s="228">
        <f>IF(N693="snížená",J693,0)</f>
        <v>0</v>
      </c>
      <c r="BG693" s="228">
        <f>IF(N693="zákl. přenesená",J693,0)</f>
        <v>0</v>
      </c>
      <c r="BH693" s="228">
        <f>IF(N693="sníž. přenesená",J693,0)</f>
        <v>0</v>
      </c>
      <c r="BI693" s="228">
        <f>IF(N693="nulová",J693,0)</f>
        <v>0</v>
      </c>
      <c r="BJ693" s="17" t="s">
        <v>143</v>
      </c>
      <c r="BK693" s="228">
        <f>ROUND(I693*H693,2)</f>
        <v>0</v>
      </c>
      <c r="BL693" s="17" t="s">
        <v>195</v>
      </c>
      <c r="BM693" s="227" t="s">
        <v>931</v>
      </c>
    </row>
    <row r="694" s="13" customFormat="1">
      <c r="A694" s="13"/>
      <c r="B694" s="229"/>
      <c r="C694" s="230"/>
      <c r="D694" s="231" t="s">
        <v>145</v>
      </c>
      <c r="E694" s="232" t="s">
        <v>1</v>
      </c>
      <c r="F694" s="233" t="s">
        <v>160</v>
      </c>
      <c r="G694" s="230"/>
      <c r="H694" s="232" t="s">
        <v>1</v>
      </c>
      <c r="I694" s="234"/>
      <c r="J694" s="230"/>
      <c r="K694" s="230"/>
      <c r="L694" s="235"/>
      <c r="M694" s="236"/>
      <c r="N694" s="237"/>
      <c r="O694" s="237"/>
      <c r="P694" s="237"/>
      <c r="Q694" s="237"/>
      <c r="R694" s="237"/>
      <c r="S694" s="237"/>
      <c r="T694" s="23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9" t="s">
        <v>145</v>
      </c>
      <c r="AU694" s="239" t="s">
        <v>143</v>
      </c>
      <c r="AV694" s="13" t="s">
        <v>81</v>
      </c>
      <c r="AW694" s="13" t="s">
        <v>30</v>
      </c>
      <c r="AX694" s="13" t="s">
        <v>73</v>
      </c>
      <c r="AY694" s="239" t="s">
        <v>134</v>
      </c>
    </row>
    <row r="695" s="14" customFormat="1">
      <c r="A695" s="14"/>
      <c r="B695" s="240"/>
      <c r="C695" s="241"/>
      <c r="D695" s="231" t="s">
        <v>145</v>
      </c>
      <c r="E695" s="242" t="s">
        <v>1</v>
      </c>
      <c r="F695" s="243" t="s">
        <v>143</v>
      </c>
      <c r="G695" s="241"/>
      <c r="H695" s="244">
        <v>2</v>
      </c>
      <c r="I695" s="245"/>
      <c r="J695" s="241"/>
      <c r="K695" s="241"/>
      <c r="L695" s="246"/>
      <c r="M695" s="247"/>
      <c r="N695" s="248"/>
      <c r="O695" s="248"/>
      <c r="P695" s="248"/>
      <c r="Q695" s="248"/>
      <c r="R695" s="248"/>
      <c r="S695" s="248"/>
      <c r="T695" s="249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0" t="s">
        <v>145</v>
      </c>
      <c r="AU695" s="250" t="s">
        <v>143</v>
      </c>
      <c r="AV695" s="14" t="s">
        <v>143</v>
      </c>
      <c r="AW695" s="14" t="s">
        <v>30</v>
      </c>
      <c r="AX695" s="14" t="s">
        <v>73</v>
      </c>
      <c r="AY695" s="250" t="s">
        <v>134</v>
      </c>
    </row>
    <row r="696" s="15" customFormat="1">
      <c r="A696" s="15"/>
      <c r="B696" s="251"/>
      <c r="C696" s="252"/>
      <c r="D696" s="231" t="s">
        <v>145</v>
      </c>
      <c r="E696" s="253" t="s">
        <v>1</v>
      </c>
      <c r="F696" s="254" t="s">
        <v>168</v>
      </c>
      <c r="G696" s="252"/>
      <c r="H696" s="255">
        <v>2</v>
      </c>
      <c r="I696" s="256"/>
      <c r="J696" s="252"/>
      <c r="K696" s="252"/>
      <c r="L696" s="257"/>
      <c r="M696" s="258"/>
      <c r="N696" s="259"/>
      <c r="O696" s="259"/>
      <c r="P696" s="259"/>
      <c r="Q696" s="259"/>
      <c r="R696" s="259"/>
      <c r="S696" s="259"/>
      <c r="T696" s="260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T696" s="261" t="s">
        <v>145</v>
      </c>
      <c r="AU696" s="261" t="s">
        <v>143</v>
      </c>
      <c r="AV696" s="15" t="s">
        <v>142</v>
      </c>
      <c r="AW696" s="15" t="s">
        <v>30</v>
      </c>
      <c r="AX696" s="15" t="s">
        <v>81</v>
      </c>
      <c r="AY696" s="261" t="s">
        <v>134</v>
      </c>
    </row>
    <row r="697" s="2" customFormat="1" ht="16.5" customHeight="1">
      <c r="A697" s="38"/>
      <c r="B697" s="39"/>
      <c r="C697" s="262" t="s">
        <v>932</v>
      </c>
      <c r="D697" s="262" t="s">
        <v>248</v>
      </c>
      <c r="E697" s="263" t="s">
        <v>933</v>
      </c>
      <c r="F697" s="264" t="s">
        <v>934</v>
      </c>
      <c r="G697" s="265" t="s">
        <v>141</v>
      </c>
      <c r="H697" s="266">
        <v>2</v>
      </c>
      <c r="I697" s="267"/>
      <c r="J697" s="268">
        <f>ROUND(I697*H697,2)</f>
        <v>0</v>
      </c>
      <c r="K697" s="269"/>
      <c r="L697" s="270"/>
      <c r="M697" s="271" t="s">
        <v>1</v>
      </c>
      <c r="N697" s="272" t="s">
        <v>39</v>
      </c>
      <c r="O697" s="91"/>
      <c r="P697" s="225">
        <f>O697*H697</f>
        <v>0</v>
      </c>
      <c r="Q697" s="225">
        <v>5.0000000000000002E-05</v>
      </c>
      <c r="R697" s="225">
        <f>Q697*H697</f>
        <v>0.00010000000000000001</v>
      </c>
      <c r="S697" s="225">
        <v>0</v>
      </c>
      <c r="T697" s="226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27" t="s">
        <v>386</v>
      </c>
      <c r="AT697" s="227" t="s">
        <v>248</v>
      </c>
      <c r="AU697" s="227" t="s">
        <v>143</v>
      </c>
      <c r="AY697" s="17" t="s">
        <v>134</v>
      </c>
      <c r="BE697" s="228">
        <f>IF(N697="základní",J697,0)</f>
        <v>0</v>
      </c>
      <c r="BF697" s="228">
        <f>IF(N697="snížená",J697,0)</f>
        <v>0</v>
      </c>
      <c r="BG697" s="228">
        <f>IF(N697="zákl. přenesená",J697,0)</f>
        <v>0</v>
      </c>
      <c r="BH697" s="228">
        <f>IF(N697="sníž. přenesená",J697,0)</f>
        <v>0</v>
      </c>
      <c r="BI697" s="228">
        <f>IF(N697="nulová",J697,0)</f>
        <v>0</v>
      </c>
      <c r="BJ697" s="17" t="s">
        <v>143</v>
      </c>
      <c r="BK697" s="228">
        <f>ROUND(I697*H697,2)</f>
        <v>0</v>
      </c>
      <c r="BL697" s="17" t="s">
        <v>195</v>
      </c>
      <c r="BM697" s="227" t="s">
        <v>935</v>
      </c>
    </row>
    <row r="698" s="13" customFormat="1">
      <c r="A698" s="13"/>
      <c r="B698" s="229"/>
      <c r="C698" s="230"/>
      <c r="D698" s="231" t="s">
        <v>145</v>
      </c>
      <c r="E698" s="232" t="s">
        <v>1</v>
      </c>
      <c r="F698" s="233" t="s">
        <v>160</v>
      </c>
      <c r="G698" s="230"/>
      <c r="H698" s="232" t="s">
        <v>1</v>
      </c>
      <c r="I698" s="234"/>
      <c r="J698" s="230"/>
      <c r="K698" s="230"/>
      <c r="L698" s="235"/>
      <c r="M698" s="236"/>
      <c r="N698" s="237"/>
      <c r="O698" s="237"/>
      <c r="P698" s="237"/>
      <c r="Q698" s="237"/>
      <c r="R698" s="237"/>
      <c r="S698" s="237"/>
      <c r="T698" s="238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9" t="s">
        <v>145</v>
      </c>
      <c r="AU698" s="239" t="s">
        <v>143</v>
      </c>
      <c r="AV698" s="13" t="s">
        <v>81</v>
      </c>
      <c r="AW698" s="13" t="s">
        <v>30</v>
      </c>
      <c r="AX698" s="13" t="s">
        <v>73</v>
      </c>
      <c r="AY698" s="239" t="s">
        <v>134</v>
      </c>
    </row>
    <row r="699" s="14" customFormat="1">
      <c r="A699" s="14"/>
      <c r="B699" s="240"/>
      <c r="C699" s="241"/>
      <c r="D699" s="231" t="s">
        <v>145</v>
      </c>
      <c r="E699" s="242" t="s">
        <v>1</v>
      </c>
      <c r="F699" s="243" t="s">
        <v>143</v>
      </c>
      <c r="G699" s="241"/>
      <c r="H699" s="244">
        <v>2</v>
      </c>
      <c r="I699" s="245"/>
      <c r="J699" s="241"/>
      <c r="K699" s="241"/>
      <c r="L699" s="246"/>
      <c r="M699" s="247"/>
      <c r="N699" s="248"/>
      <c r="O699" s="248"/>
      <c r="P699" s="248"/>
      <c r="Q699" s="248"/>
      <c r="R699" s="248"/>
      <c r="S699" s="248"/>
      <c r="T699" s="249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0" t="s">
        <v>145</v>
      </c>
      <c r="AU699" s="250" t="s">
        <v>143</v>
      </c>
      <c r="AV699" s="14" t="s">
        <v>143</v>
      </c>
      <c r="AW699" s="14" t="s">
        <v>30</v>
      </c>
      <c r="AX699" s="14" t="s">
        <v>73</v>
      </c>
      <c r="AY699" s="250" t="s">
        <v>134</v>
      </c>
    </row>
    <row r="700" s="15" customFormat="1">
      <c r="A700" s="15"/>
      <c r="B700" s="251"/>
      <c r="C700" s="252"/>
      <c r="D700" s="231" t="s">
        <v>145</v>
      </c>
      <c r="E700" s="253" t="s">
        <v>1</v>
      </c>
      <c r="F700" s="254" t="s">
        <v>168</v>
      </c>
      <c r="G700" s="252"/>
      <c r="H700" s="255">
        <v>2</v>
      </c>
      <c r="I700" s="256"/>
      <c r="J700" s="252"/>
      <c r="K700" s="252"/>
      <c r="L700" s="257"/>
      <c r="M700" s="258"/>
      <c r="N700" s="259"/>
      <c r="O700" s="259"/>
      <c r="P700" s="259"/>
      <c r="Q700" s="259"/>
      <c r="R700" s="259"/>
      <c r="S700" s="259"/>
      <c r="T700" s="260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61" t="s">
        <v>145</v>
      </c>
      <c r="AU700" s="261" t="s">
        <v>143</v>
      </c>
      <c r="AV700" s="15" t="s">
        <v>142</v>
      </c>
      <c r="AW700" s="15" t="s">
        <v>30</v>
      </c>
      <c r="AX700" s="15" t="s">
        <v>81</v>
      </c>
      <c r="AY700" s="261" t="s">
        <v>134</v>
      </c>
    </row>
    <row r="701" s="2" customFormat="1" ht="24.15" customHeight="1">
      <c r="A701" s="38"/>
      <c r="B701" s="39"/>
      <c r="C701" s="215" t="s">
        <v>936</v>
      </c>
      <c r="D701" s="215" t="s">
        <v>138</v>
      </c>
      <c r="E701" s="216" t="s">
        <v>937</v>
      </c>
      <c r="F701" s="217" t="s">
        <v>938</v>
      </c>
      <c r="G701" s="218" t="s">
        <v>141</v>
      </c>
      <c r="H701" s="219">
        <v>1</v>
      </c>
      <c r="I701" s="220"/>
      <c r="J701" s="221">
        <f>ROUND(I701*H701,2)</f>
        <v>0</v>
      </c>
      <c r="K701" s="222"/>
      <c r="L701" s="44"/>
      <c r="M701" s="223" t="s">
        <v>1</v>
      </c>
      <c r="N701" s="224" t="s">
        <v>39</v>
      </c>
      <c r="O701" s="91"/>
      <c r="P701" s="225">
        <f>O701*H701</f>
        <v>0</v>
      </c>
      <c r="Q701" s="225">
        <v>0</v>
      </c>
      <c r="R701" s="225">
        <f>Q701*H701</f>
        <v>0</v>
      </c>
      <c r="S701" s="225">
        <v>0</v>
      </c>
      <c r="T701" s="226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27" t="s">
        <v>195</v>
      </c>
      <c r="AT701" s="227" t="s">
        <v>138</v>
      </c>
      <c r="AU701" s="227" t="s">
        <v>143</v>
      </c>
      <c r="AY701" s="17" t="s">
        <v>134</v>
      </c>
      <c r="BE701" s="228">
        <f>IF(N701="základní",J701,0)</f>
        <v>0</v>
      </c>
      <c r="BF701" s="228">
        <f>IF(N701="snížená",J701,0)</f>
        <v>0</v>
      </c>
      <c r="BG701" s="228">
        <f>IF(N701="zákl. přenesená",J701,0)</f>
        <v>0</v>
      </c>
      <c r="BH701" s="228">
        <f>IF(N701="sníž. přenesená",J701,0)</f>
        <v>0</v>
      </c>
      <c r="BI701" s="228">
        <f>IF(N701="nulová",J701,0)</f>
        <v>0</v>
      </c>
      <c r="BJ701" s="17" t="s">
        <v>143</v>
      </c>
      <c r="BK701" s="228">
        <f>ROUND(I701*H701,2)</f>
        <v>0</v>
      </c>
      <c r="BL701" s="17" t="s">
        <v>195</v>
      </c>
      <c r="BM701" s="227" t="s">
        <v>939</v>
      </c>
    </row>
    <row r="702" s="13" customFormat="1">
      <c r="A702" s="13"/>
      <c r="B702" s="229"/>
      <c r="C702" s="230"/>
      <c r="D702" s="231" t="s">
        <v>145</v>
      </c>
      <c r="E702" s="232" t="s">
        <v>1</v>
      </c>
      <c r="F702" s="233" t="s">
        <v>940</v>
      </c>
      <c r="G702" s="230"/>
      <c r="H702" s="232" t="s">
        <v>1</v>
      </c>
      <c r="I702" s="234"/>
      <c r="J702" s="230"/>
      <c r="K702" s="230"/>
      <c r="L702" s="235"/>
      <c r="M702" s="236"/>
      <c r="N702" s="237"/>
      <c r="O702" s="237"/>
      <c r="P702" s="237"/>
      <c r="Q702" s="237"/>
      <c r="R702" s="237"/>
      <c r="S702" s="237"/>
      <c r="T702" s="238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9" t="s">
        <v>145</v>
      </c>
      <c r="AU702" s="239" t="s">
        <v>143</v>
      </c>
      <c r="AV702" s="13" t="s">
        <v>81</v>
      </c>
      <c r="AW702" s="13" t="s">
        <v>30</v>
      </c>
      <c r="AX702" s="13" t="s">
        <v>73</v>
      </c>
      <c r="AY702" s="239" t="s">
        <v>134</v>
      </c>
    </row>
    <row r="703" s="14" customFormat="1">
      <c r="A703" s="14"/>
      <c r="B703" s="240"/>
      <c r="C703" s="241"/>
      <c r="D703" s="231" t="s">
        <v>145</v>
      </c>
      <c r="E703" s="242" t="s">
        <v>1</v>
      </c>
      <c r="F703" s="243" t="s">
        <v>81</v>
      </c>
      <c r="G703" s="241"/>
      <c r="H703" s="244">
        <v>1</v>
      </c>
      <c r="I703" s="245"/>
      <c r="J703" s="241"/>
      <c r="K703" s="241"/>
      <c r="L703" s="246"/>
      <c r="M703" s="247"/>
      <c r="N703" s="248"/>
      <c r="O703" s="248"/>
      <c r="P703" s="248"/>
      <c r="Q703" s="248"/>
      <c r="R703" s="248"/>
      <c r="S703" s="248"/>
      <c r="T703" s="249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0" t="s">
        <v>145</v>
      </c>
      <c r="AU703" s="250" t="s">
        <v>143</v>
      </c>
      <c r="AV703" s="14" t="s">
        <v>143</v>
      </c>
      <c r="AW703" s="14" t="s">
        <v>30</v>
      </c>
      <c r="AX703" s="14" t="s">
        <v>81</v>
      </c>
      <c r="AY703" s="250" t="s">
        <v>134</v>
      </c>
    </row>
    <row r="704" s="2" customFormat="1" ht="24.15" customHeight="1">
      <c r="A704" s="38"/>
      <c r="B704" s="39"/>
      <c r="C704" s="262" t="s">
        <v>941</v>
      </c>
      <c r="D704" s="262" t="s">
        <v>248</v>
      </c>
      <c r="E704" s="263" t="s">
        <v>942</v>
      </c>
      <c r="F704" s="264" t="s">
        <v>943</v>
      </c>
      <c r="G704" s="265" t="s">
        <v>141</v>
      </c>
      <c r="H704" s="266">
        <v>1</v>
      </c>
      <c r="I704" s="267"/>
      <c r="J704" s="268">
        <f>ROUND(I704*H704,2)</f>
        <v>0</v>
      </c>
      <c r="K704" s="269"/>
      <c r="L704" s="270"/>
      <c r="M704" s="271" t="s">
        <v>1</v>
      </c>
      <c r="N704" s="272" t="s">
        <v>39</v>
      </c>
      <c r="O704" s="91"/>
      <c r="P704" s="225">
        <f>O704*H704</f>
        <v>0</v>
      </c>
      <c r="Q704" s="225">
        <v>0.00038999999999999999</v>
      </c>
      <c r="R704" s="225">
        <f>Q704*H704</f>
        <v>0.00038999999999999999</v>
      </c>
      <c r="S704" s="225">
        <v>0</v>
      </c>
      <c r="T704" s="226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27" t="s">
        <v>386</v>
      </c>
      <c r="AT704" s="227" t="s">
        <v>248</v>
      </c>
      <c r="AU704" s="227" t="s">
        <v>143</v>
      </c>
      <c r="AY704" s="17" t="s">
        <v>134</v>
      </c>
      <c r="BE704" s="228">
        <f>IF(N704="základní",J704,0)</f>
        <v>0</v>
      </c>
      <c r="BF704" s="228">
        <f>IF(N704="snížená",J704,0)</f>
        <v>0</v>
      </c>
      <c r="BG704" s="228">
        <f>IF(N704="zákl. přenesená",J704,0)</f>
        <v>0</v>
      </c>
      <c r="BH704" s="228">
        <f>IF(N704="sníž. přenesená",J704,0)</f>
        <v>0</v>
      </c>
      <c r="BI704" s="228">
        <f>IF(N704="nulová",J704,0)</f>
        <v>0</v>
      </c>
      <c r="BJ704" s="17" t="s">
        <v>143</v>
      </c>
      <c r="BK704" s="228">
        <f>ROUND(I704*H704,2)</f>
        <v>0</v>
      </c>
      <c r="BL704" s="17" t="s">
        <v>195</v>
      </c>
      <c r="BM704" s="227" t="s">
        <v>944</v>
      </c>
    </row>
    <row r="705" s="14" customFormat="1">
      <c r="A705" s="14"/>
      <c r="B705" s="240"/>
      <c r="C705" s="241"/>
      <c r="D705" s="231" t="s">
        <v>145</v>
      </c>
      <c r="E705" s="242" t="s">
        <v>1</v>
      </c>
      <c r="F705" s="243" t="s">
        <v>81</v>
      </c>
      <c r="G705" s="241"/>
      <c r="H705" s="244">
        <v>1</v>
      </c>
      <c r="I705" s="245"/>
      <c r="J705" s="241"/>
      <c r="K705" s="241"/>
      <c r="L705" s="246"/>
      <c r="M705" s="247"/>
      <c r="N705" s="248"/>
      <c r="O705" s="248"/>
      <c r="P705" s="248"/>
      <c r="Q705" s="248"/>
      <c r="R705" s="248"/>
      <c r="S705" s="248"/>
      <c r="T705" s="249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0" t="s">
        <v>145</v>
      </c>
      <c r="AU705" s="250" t="s">
        <v>143</v>
      </c>
      <c r="AV705" s="14" t="s">
        <v>143</v>
      </c>
      <c r="AW705" s="14" t="s">
        <v>30</v>
      </c>
      <c r="AX705" s="14" t="s">
        <v>81</v>
      </c>
      <c r="AY705" s="250" t="s">
        <v>134</v>
      </c>
    </row>
    <row r="706" s="2" customFormat="1" ht="33" customHeight="1">
      <c r="A706" s="38"/>
      <c r="B706" s="39"/>
      <c r="C706" s="215" t="s">
        <v>945</v>
      </c>
      <c r="D706" s="215" t="s">
        <v>138</v>
      </c>
      <c r="E706" s="216" t="s">
        <v>946</v>
      </c>
      <c r="F706" s="217" t="s">
        <v>947</v>
      </c>
      <c r="G706" s="218" t="s">
        <v>141</v>
      </c>
      <c r="H706" s="219">
        <v>5</v>
      </c>
      <c r="I706" s="220"/>
      <c r="J706" s="221">
        <f>ROUND(I706*H706,2)</f>
        <v>0</v>
      </c>
      <c r="K706" s="222"/>
      <c r="L706" s="44"/>
      <c r="M706" s="223" t="s">
        <v>1</v>
      </c>
      <c r="N706" s="224" t="s">
        <v>39</v>
      </c>
      <c r="O706" s="91"/>
      <c r="P706" s="225">
        <f>O706*H706</f>
        <v>0</v>
      </c>
      <c r="Q706" s="225">
        <v>0</v>
      </c>
      <c r="R706" s="225">
        <f>Q706*H706</f>
        <v>0</v>
      </c>
      <c r="S706" s="225">
        <v>5.0000000000000002E-05</v>
      </c>
      <c r="T706" s="226">
        <f>S706*H706</f>
        <v>0.00025000000000000001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27" t="s">
        <v>195</v>
      </c>
      <c r="AT706" s="227" t="s">
        <v>138</v>
      </c>
      <c r="AU706" s="227" t="s">
        <v>143</v>
      </c>
      <c r="AY706" s="17" t="s">
        <v>134</v>
      </c>
      <c r="BE706" s="228">
        <f>IF(N706="základní",J706,0)</f>
        <v>0</v>
      </c>
      <c r="BF706" s="228">
        <f>IF(N706="snížená",J706,0)</f>
        <v>0</v>
      </c>
      <c r="BG706" s="228">
        <f>IF(N706="zákl. přenesená",J706,0)</f>
        <v>0</v>
      </c>
      <c r="BH706" s="228">
        <f>IF(N706="sníž. přenesená",J706,0)</f>
        <v>0</v>
      </c>
      <c r="BI706" s="228">
        <f>IF(N706="nulová",J706,0)</f>
        <v>0</v>
      </c>
      <c r="BJ706" s="17" t="s">
        <v>143</v>
      </c>
      <c r="BK706" s="228">
        <f>ROUND(I706*H706,2)</f>
        <v>0</v>
      </c>
      <c r="BL706" s="17" t="s">
        <v>195</v>
      </c>
      <c r="BM706" s="227" t="s">
        <v>948</v>
      </c>
    </row>
    <row r="707" s="13" customFormat="1">
      <c r="A707" s="13"/>
      <c r="B707" s="229"/>
      <c r="C707" s="230"/>
      <c r="D707" s="231" t="s">
        <v>145</v>
      </c>
      <c r="E707" s="232" t="s">
        <v>1</v>
      </c>
      <c r="F707" s="233" t="s">
        <v>160</v>
      </c>
      <c r="G707" s="230"/>
      <c r="H707" s="232" t="s">
        <v>1</v>
      </c>
      <c r="I707" s="234"/>
      <c r="J707" s="230"/>
      <c r="K707" s="230"/>
      <c r="L707" s="235"/>
      <c r="M707" s="236"/>
      <c r="N707" s="237"/>
      <c r="O707" s="237"/>
      <c r="P707" s="237"/>
      <c r="Q707" s="237"/>
      <c r="R707" s="237"/>
      <c r="S707" s="237"/>
      <c r="T707" s="238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9" t="s">
        <v>145</v>
      </c>
      <c r="AU707" s="239" t="s">
        <v>143</v>
      </c>
      <c r="AV707" s="13" t="s">
        <v>81</v>
      </c>
      <c r="AW707" s="13" t="s">
        <v>30</v>
      </c>
      <c r="AX707" s="13" t="s">
        <v>73</v>
      </c>
      <c r="AY707" s="239" t="s">
        <v>134</v>
      </c>
    </row>
    <row r="708" s="14" customFormat="1">
      <c r="A708" s="14"/>
      <c r="B708" s="240"/>
      <c r="C708" s="241"/>
      <c r="D708" s="231" t="s">
        <v>145</v>
      </c>
      <c r="E708" s="242" t="s">
        <v>1</v>
      </c>
      <c r="F708" s="243" t="s">
        <v>135</v>
      </c>
      <c r="G708" s="241"/>
      <c r="H708" s="244">
        <v>3</v>
      </c>
      <c r="I708" s="245"/>
      <c r="J708" s="241"/>
      <c r="K708" s="241"/>
      <c r="L708" s="246"/>
      <c r="M708" s="247"/>
      <c r="N708" s="248"/>
      <c r="O708" s="248"/>
      <c r="P708" s="248"/>
      <c r="Q708" s="248"/>
      <c r="R708" s="248"/>
      <c r="S708" s="248"/>
      <c r="T708" s="249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0" t="s">
        <v>145</v>
      </c>
      <c r="AU708" s="250" t="s">
        <v>143</v>
      </c>
      <c r="AV708" s="14" t="s">
        <v>143</v>
      </c>
      <c r="AW708" s="14" t="s">
        <v>30</v>
      </c>
      <c r="AX708" s="14" t="s">
        <v>73</v>
      </c>
      <c r="AY708" s="250" t="s">
        <v>134</v>
      </c>
    </row>
    <row r="709" s="13" customFormat="1">
      <c r="A709" s="13"/>
      <c r="B709" s="229"/>
      <c r="C709" s="230"/>
      <c r="D709" s="231" t="s">
        <v>145</v>
      </c>
      <c r="E709" s="232" t="s">
        <v>1</v>
      </c>
      <c r="F709" s="233" t="s">
        <v>949</v>
      </c>
      <c r="G709" s="230"/>
      <c r="H709" s="232" t="s">
        <v>1</v>
      </c>
      <c r="I709" s="234"/>
      <c r="J709" s="230"/>
      <c r="K709" s="230"/>
      <c r="L709" s="235"/>
      <c r="M709" s="236"/>
      <c r="N709" s="237"/>
      <c r="O709" s="237"/>
      <c r="P709" s="237"/>
      <c r="Q709" s="237"/>
      <c r="R709" s="237"/>
      <c r="S709" s="237"/>
      <c r="T709" s="238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9" t="s">
        <v>145</v>
      </c>
      <c r="AU709" s="239" t="s">
        <v>143</v>
      </c>
      <c r="AV709" s="13" t="s">
        <v>81</v>
      </c>
      <c r="AW709" s="13" t="s">
        <v>30</v>
      </c>
      <c r="AX709" s="13" t="s">
        <v>73</v>
      </c>
      <c r="AY709" s="239" t="s">
        <v>134</v>
      </c>
    </row>
    <row r="710" s="14" customFormat="1">
      <c r="A710" s="14"/>
      <c r="B710" s="240"/>
      <c r="C710" s="241"/>
      <c r="D710" s="231" t="s">
        <v>145</v>
      </c>
      <c r="E710" s="242" t="s">
        <v>1</v>
      </c>
      <c r="F710" s="243" t="s">
        <v>73</v>
      </c>
      <c r="G710" s="241"/>
      <c r="H710" s="244">
        <v>0</v>
      </c>
      <c r="I710" s="245"/>
      <c r="J710" s="241"/>
      <c r="K710" s="241"/>
      <c r="L710" s="246"/>
      <c r="M710" s="247"/>
      <c r="N710" s="248"/>
      <c r="O710" s="248"/>
      <c r="P710" s="248"/>
      <c r="Q710" s="248"/>
      <c r="R710" s="248"/>
      <c r="S710" s="248"/>
      <c r="T710" s="249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0" t="s">
        <v>145</v>
      </c>
      <c r="AU710" s="250" t="s">
        <v>143</v>
      </c>
      <c r="AV710" s="14" t="s">
        <v>143</v>
      </c>
      <c r="AW710" s="14" t="s">
        <v>30</v>
      </c>
      <c r="AX710" s="14" t="s">
        <v>73</v>
      </c>
      <c r="AY710" s="250" t="s">
        <v>134</v>
      </c>
    </row>
    <row r="711" s="13" customFormat="1">
      <c r="A711" s="13"/>
      <c r="B711" s="229"/>
      <c r="C711" s="230"/>
      <c r="D711" s="231" t="s">
        <v>145</v>
      </c>
      <c r="E711" s="232" t="s">
        <v>1</v>
      </c>
      <c r="F711" s="233" t="s">
        <v>166</v>
      </c>
      <c r="G711" s="230"/>
      <c r="H711" s="232" t="s">
        <v>1</v>
      </c>
      <c r="I711" s="234"/>
      <c r="J711" s="230"/>
      <c r="K711" s="230"/>
      <c r="L711" s="235"/>
      <c r="M711" s="236"/>
      <c r="N711" s="237"/>
      <c r="O711" s="237"/>
      <c r="P711" s="237"/>
      <c r="Q711" s="237"/>
      <c r="R711" s="237"/>
      <c r="S711" s="237"/>
      <c r="T711" s="238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9" t="s">
        <v>145</v>
      </c>
      <c r="AU711" s="239" t="s">
        <v>143</v>
      </c>
      <c r="AV711" s="13" t="s">
        <v>81</v>
      </c>
      <c r="AW711" s="13" t="s">
        <v>30</v>
      </c>
      <c r="AX711" s="13" t="s">
        <v>73</v>
      </c>
      <c r="AY711" s="239" t="s">
        <v>134</v>
      </c>
    </row>
    <row r="712" s="14" customFormat="1">
      <c r="A712" s="14"/>
      <c r="B712" s="240"/>
      <c r="C712" s="241"/>
      <c r="D712" s="231" t="s">
        <v>145</v>
      </c>
      <c r="E712" s="242" t="s">
        <v>1</v>
      </c>
      <c r="F712" s="243" t="s">
        <v>81</v>
      </c>
      <c r="G712" s="241"/>
      <c r="H712" s="244">
        <v>1</v>
      </c>
      <c r="I712" s="245"/>
      <c r="J712" s="241"/>
      <c r="K712" s="241"/>
      <c r="L712" s="246"/>
      <c r="M712" s="247"/>
      <c r="N712" s="248"/>
      <c r="O712" s="248"/>
      <c r="P712" s="248"/>
      <c r="Q712" s="248"/>
      <c r="R712" s="248"/>
      <c r="S712" s="248"/>
      <c r="T712" s="249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0" t="s">
        <v>145</v>
      </c>
      <c r="AU712" s="250" t="s">
        <v>143</v>
      </c>
      <c r="AV712" s="14" t="s">
        <v>143</v>
      </c>
      <c r="AW712" s="14" t="s">
        <v>30</v>
      </c>
      <c r="AX712" s="14" t="s">
        <v>73</v>
      </c>
      <c r="AY712" s="250" t="s">
        <v>134</v>
      </c>
    </row>
    <row r="713" s="13" customFormat="1">
      <c r="A713" s="13"/>
      <c r="B713" s="229"/>
      <c r="C713" s="230"/>
      <c r="D713" s="231" t="s">
        <v>145</v>
      </c>
      <c r="E713" s="232" t="s">
        <v>1</v>
      </c>
      <c r="F713" s="233" t="s">
        <v>162</v>
      </c>
      <c r="G713" s="230"/>
      <c r="H713" s="232" t="s">
        <v>1</v>
      </c>
      <c r="I713" s="234"/>
      <c r="J713" s="230"/>
      <c r="K713" s="230"/>
      <c r="L713" s="235"/>
      <c r="M713" s="236"/>
      <c r="N713" s="237"/>
      <c r="O713" s="237"/>
      <c r="P713" s="237"/>
      <c r="Q713" s="237"/>
      <c r="R713" s="237"/>
      <c r="S713" s="237"/>
      <c r="T713" s="238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9" t="s">
        <v>145</v>
      </c>
      <c r="AU713" s="239" t="s">
        <v>143</v>
      </c>
      <c r="AV713" s="13" t="s">
        <v>81</v>
      </c>
      <c r="AW713" s="13" t="s">
        <v>30</v>
      </c>
      <c r="AX713" s="13" t="s">
        <v>73</v>
      </c>
      <c r="AY713" s="239" t="s">
        <v>134</v>
      </c>
    </row>
    <row r="714" s="14" customFormat="1">
      <c r="A714" s="14"/>
      <c r="B714" s="240"/>
      <c r="C714" s="241"/>
      <c r="D714" s="231" t="s">
        <v>145</v>
      </c>
      <c r="E714" s="242" t="s">
        <v>1</v>
      </c>
      <c r="F714" s="243" t="s">
        <v>81</v>
      </c>
      <c r="G714" s="241"/>
      <c r="H714" s="244">
        <v>1</v>
      </c>
      <c r="I714" s="245"/>
      <c r="J714" s="241"/>
      <c r="K714" s="241"/>
      <c r="L714" s="246"/>
      <c r="M714" s="247"/>
      <c r="N714" s="248"/>
      <c r="O714" s="248"/>
      <c r="P714" s="248"/>
      <c r="Q714" s="248"/>
      <c r="R714" s="248"/>
      <c r="S714" s="248"/>
      <c r="T714" s="24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0" t="s">
        <v>145</v>
      </c>
      <c r="AU714" s="250" t="s">
        <v>143</v>
      </c>
      <c r="AV714" s="14" t="s">
        <v>143</v>
      </c>
      <c r="AW714" s="14" t="s">
        <v>30</v>
      </c>
      <c r="AX714" s="14" t="s">
        <v>73</v>
      </c>
      <c r="AY714" s="250" t="s">
        <v>134</v>
      </c>
    </row>
    <row r="715" s="15" customFormat="1">
      <c r="A715" s="15"/>
      <c r="B715" s="251"/>
      <c r="C715" s="252"/>
      <c r="D715" s="231" t="s">
        <v>145</v>
      </c>
      <c r="E715" s="253" t="s">
        <v>1</v>
      </c>
      <c r="F715" s="254" t="s">
        <v>168</v>
      </c>
      <c r="G715" s="252"/>
      <c r="H715" s="255">
        <v>5</v>
      </c>
      <c r="I715" s="256"/>
      <c r="J715" s="252"/>
      <c r="K715" s="252"/>
      <c r="L715" s="257"/>
      <c r="M715" s="258"/>
      <c r="N715" s="259"/>
      <c r="O715" s="259"/>
      <c r="P715" s="259"/>
      <c r="Q715" s="259"/>
      <c r="R715" s="259"/>
      <c r="S715" s="259"/>
      <c r="T715" s="260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61" t="s">
        <v>145</v>
      </c>
      <c r="AU715" s="261" t="s">
        <v>143</v>
      </c>
      <c r="AV715" s="15" t="s">
        <v>142</v>
      </c>
      <c r="AW715" s="15" t="s">
        <v>30</v>
      </c>
      <c r="AX715" s="15" t="s">
        <v>81</v>
      </c>
      <c r="AY715" s="261" t="s">
        <v>134</v>
      </c>
    </row>
    <row r="716" s="2" customFormat="1" ht="24.15" customHeight="1">
      <c r="A716" s="38"/>
      <c r="B716" s="39"/>
      <c r="C716" s="215" t="s">
        <v>950</v>
      </c>
      <c r="D716" s="215" t="s">
        <v>138</v>
      </c>
      <c r="E716" s="216" t="s">
        <v>951</v>
      </c>
      <c r="F716" s="217" t="s">
        <v>952</v>
      </c>
      <c r="G716" s="218" t="s">
        <v>141</v>
      </c>
      <c r="H716" s="219">
        <v>1</v>
      </c>
      <c r="I716" s="220"/>
      <c r="J716" s="221">
        <f>ROUND(I716*H716,2)</f>
        <v>0</v>
      </c>
      <c r="K716" s="222"/>
      <c r="L716" s="44"/>
      <c r="M716" s="223" t="s">
        <v>1</v>
      </c>
      <c r="N716" s="224" t="s">
        <v>39</v>
      </c>
      <c r="O716" s="91"/>
      <c r="P716" s="225">
        <f>O716*H716</f>
        <v>0</v>
      </c>
      <c r="Q716" s="225">
        <v>0</v>
      </c>
      <c r="R716" s="225">
        <f>Q716*H716</f>
        <v>0</v>
      </c>
      <c r="S716" s="225">
        <v>0</v>
      </c>
      <c r="T716" s="226">
        <f>S716*H716</f>
        <v>0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27" t="s">
        <v>195</v>
      </c>
      <c r="AT716" s="227" t="s">
        <v>138</v>
      </c>
      <c r="AU716" s="227" t="s">
        <v>143</v>
      </c>
      <c r="AY716" s="17" t="s">
        <v>134</v>
      </c>
      <c r="BE716" s="228">
        <f>IF(N716="základní",J716,0)</f>
        <v>0</v>
      </c>
      <c r="BF716" s="228">
        <f>IF(N716="snížená",J716,0)</f>
        <v>0</v>
      </c>
      <c r="BG716" s="228">
        <f>IF(N716="zákl. přenesená",J716,0)</f>
        <v>0</v>
      </c>
      <c r="BH716" s="228">
        <f>IF(N716="sníž. přenesená",J716,0)</f>
        <v>0</v>
      </c>
      <c r="BI716" s="228">
        <f>IF(N716="nulová",J716,0)</f>
        <v>0</v>
      </c>
      <c r="BJ716" s="17" t="s">
        <v>143</v>
      </c>
      <c r="BK716" s="228">
        <f>ROUND(I716*H716,2)</f>
        <v>0</v>
      </c>
      <c r="BL716" s="17" t="s">
        <v>195</v>
      </c>
      <c r="BM716" s="227" t="s">
        <v>953</v>
      </c>
    </row>
    <row r="717" s="13" customFormat="1">
      <c r="A717" s="13"/>
      <c r="B717" s="229"/>
      <c r="C717" s="230"/>
      <c r="D717" s="231" t="s">
        <v>145</v>
      </c>
      <c r="E717" s="232" t="s">
        <v>1</v>
      </c>
      <c r="F717" s="233" t="s">
        <v>954</v>
      </c>
      <c r="G717" s="230"/>
      <c r="H717" s="232" t="s">
        <v>1</v>
      </c>
      <c r="I717" s="234"/>
      <c r="J717" s="230"/>
      <c r="K717" s="230"/>
      <c r="L717" s="235"/>
      <c r="M717" s="236"/>
      <c r="N717" s="237"/>
      <c r="O717" s="237"/>
      <c r="P717" s="237"/>
      <c r="Q717" s="237"/>
      <c r="R717" s="237"/>
      <c r="S717" s="237"/>
      <c r="T717" s="238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9" t="s">
        <v>145</v>
      </c>
      <c r="AU717" s="239" t="s">
        <v>143</v>
      </c>
      <c r="AV717" s="13" t="s">
        <v>81</v>
      </c>
      <c r="AW717" s="13" t="s">
        <v>30</v>
      </c>
      <c r="AX717" s="13" t="s">
        <v>73</v>
      </c>
      <c r="AY717" s="239" t="s">
        <v>134</v>
      </c>
    </row>
    <row r="718" s="14" customFormat="1">
      <c r="A718" s="14"/>
      <c r="B718" s="240"/>
      <c r="C718" s="241"/>
      <c r="D718" s="231" t="s">
        <v>145</v>
      </c>
      <c r="E718" s="242" t="s">
        <v>1</v>
      </c>
      <c r="F718" s="243" t="s">
        <v>81</v>
      </c>
      <c r="G718" s="241"/>
      <c r="H718" s="244">
        <v>1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0" t="s">
        <v>145</v>
      </c>
      <c r="AU718" s="250" t="s">
        <v>143</v>
      </c>
      <c r="AV718" s="14" t="s">
        <v>143</v>
      </c>
      <c r="AW718" s="14" t="s">
        <v>30</v>
      </c>
      <c r="AX718" s="14" t="s">
        <v>81</v>
      </c>
      <c r="AY718" s="250" t="s">
        <v>134</v>
      </c>
    </row>
    <row r="719" s="2" customFormat="1" ht="21.75" customHeight="1">
      <c r="A719" s="38"/>
      <c r="B719" s="39"/>
      <c r="C719" s="262" t="s">
        <v>955</v>
      </c>
      <c r="D719" s="262" t="s">
        <v>248</v>
      </c>
      <c r="E719" s="263" t="s">
        <v>956</v>
      </c>
      <c r="F719" s="264" t="s">
        <v>957</v>
      </c>
      <c r="G719" s="265" t="s">
        <v>141</v>
      </c>
      <c r="H719" s="266">
        <v>1</v>
      </c>
      <c r="I719" s="267"/>
      <c r="J719" s="268">
        <f>ROUND(I719*H719,2)</f>
        <v>0</v>
      </c>
      <c r="K719" s="269"/>
      <c r="L719" s="270"/>
      <c r="M719" s="271" t="s">
        <v>1</v>
      </c>
      <c r="N719" s="272" t="s">
        <v>39</v>
      </c>
      <c r="O719" s="91"/>
      <c r="P719" s="225">
        <f>O719*H719</f>
        <v>0</v>
      </c>
      <c r="Q719" s="225">
        <v>0.00031</v>
      </c>
      <c r="R719" s="225">
        <f>Q719*H719</f>
        <v>0.00031</v>
      </c>
      <c r="S719" s="225">
        <v>0</v>
      </c>
      <c r="T719" s="226">
        <f>S719*H719</f>
        <v>0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227" t="s">
        <v>386</v>
      </c>
      <c r="AT719" s="227" t="s">
        <v>248</v>
      </c>
      <c r="AU719" s="227" t="s">
        <v>143</v>
      </c>
      <c r="AY719" s="17" t="s">
        <v>134</v>
      </c>
      <c r="BE719" s="228">
        <f>IF(N719="základní",J719,0)</f>
        <v>0</v>
      </c>
      <c r="BF719" s="228">
        <f>IF(N719="snížená",J719,0)</f>
        <v>0</v>
      </c>
      <c r="BG719" s="228">
        <f>IF(N719="zákl. přenesená",J719,0)</f>
        <v>0</v>
      </c>
      <c r="BH719" s="228">
        <f>IF(N719="sníž. přenesená",J719,0)</f>
        <v>0</v>
      </c>
      <c r="BI719" s="228">
        <f>IF(N719="nulová",J719,0)</f>
        <v>0</v>
      </c>
      <c r="BJ719" s="17" t="s">
        <v>143</v>
      </c>
      <c r="BK719" s="228">
        <f>ROUND(I719*H719,2)</f>
        <v>0</v>
      </c>
      <c r="BL719" s="17" t="s">
        <v>195</v>
      </c>
      <c r="BM719" s="227" t="s">
        <v>958</v>
      </c>
    </row>
    <row r="720" s="2" customFormat="1" ht="24.15" customHeight="1">
      <c r="A720" s="38"/>
      <c r="B720" s="39"/>
      <c r="C720" s="215" t="s">
        <v>959</v>
      </c>
      <c r="D720" s="215" t="s">
        <v>138</v>
      </c>
      <c r="E720" s="216" t="s">
        <v>960</v>
      </c>
      <c r="F720" s="217" t="s">
        <v>961</v>
      </c>
      <c r="G720" s="218" t="s">
        <v>141</v>
      </c>
      <c r="H720" s="219">
        <v>2</v>
      </c>
      <c r="I720" s="220"/>
      <c r="J720" s="221">
        <f>ROUND(I720*H720,2)</f>
        <v>0</v>
      </c>
      <c r="K720" s="222"/>
      <c r="L720" s="44"/>
      <c r="M720" s="223" t="s">
        <v>1</v>
      </c>
      <c r="N720" s="224" t="s">
        <v>39</v>
      </c>
      <c r="O720" s="91"/>
      <c r="P720" s="225">
        <f>O720*H720</f>
        <v>0</v>
      </c>
      <c r="Q720" s="225">
        <v>0</v>
      </c>
      <c r="R720" s="225">
        <f>Q720*H720</f>
        <v>0</v>
      </c>
      <c r="S720" s="225">
        <v>0</v>
      </c>
      <c r="T720" s="226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27" t="s">
        <v>195</v>
      </c>
      <c r="AT720" s="227" t="s">
        <v>138</v>
      </c>
      <c r="AU720" s="227" t="s">
        <v>143</v>
      </c>
      <c r="AY720" s="17" t="s">
        <v>134</v>
      </c>
      <c r="BE720" s="228">
        <f>IF(N720="základní",J720,0)</f>
        <v>0</v>
      </c>
      <c r="BF720" s="228">
        <f>IF(N720="snížená",J720,0)</f>
        <v>0</v>
      </c>
      <c r="BG720" s="228">
        <f>IF(N720="zákl. přenesená",J720,0)</f>
        <v>0</v>
      </c>
      <c r="BH720" s="228">
        <f>IF(N720="sníž. přenesená",J720,0)</f>
        <v>0</v>
      </c>
      <c r="BI720" s="228">
        <f>IF(N720="nulová",J720,0)</f>
        <v>0</v>
      </c>
      <c r="BJ720" s="17" t="s">
        <v>143</v>
      </c>
      <c r="BK720" s="228">
        <f>ROUND(I720*H720,2)</f>
        <v>0</v>
      </c>
      <c r="BL720" s="17" t="s">
        <v>195</v>
      </c>
      <c r="BM720" s="227" t="s">
        <v>962</v>
      </c>
    </row>
    <row r="721" s="14" customFormat="1">
      <c r="A721" s="14"/>
      <c r="B721" s="240"/>
      <c r="C721" s="241"/>
      <c r="D721" s="231" t="s">
        <v>145</v>
      </c>
      <c r="E721" s="242" t="s">
        <v>1</v>
      </c>
      <c r="F721" s="243" t="s">
        <v>143</v>
      </c>
      <c r="G721" s="241"/>
      <c r="H721" s="244">
        <v>2</v>
      </c>
      <c r="I721" s="245"/>
      <c r="J721" s="241"/>
      <c r="K721" s="241"/>
      <c r="L721" s="246"/>
      <c r="M721" s="247"/>
      <c r="N721" s="248"/>
      <c r="O721" s="248"/>
      <c r="P721" s="248"/>
      <c r="Q721" s="248"/>
      <c r="R721" s="248"/>
      <c r="S721" s="248"/>
      <c r="T721" s="249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0" t="s">
        <v>145</v>
      </c>
      <c r="AU721" s="250" t="s">
        <v>143</v>
      </c>
      <c r="AV721" s="14" t="s">
        <v>143</v>
      </c>
      <c r="AW721" s="14" t="s">
        <v>30</v>
      </c>
      <c r="AX721" s="14" t="s">
        <v>81</v>
      </c>
      <c r="AY721" s="250" t="s">
        <v>134</v>
      </c>
    </row>
    <row r="722" s="2" customFormat="1" ht="16.5" customHeight="1">
      <c r="A722" s="38"/>
      <c r="B722" s="39"/>
      <c r="C722" s="262" t="s">
        <v>963</v>
      </c>
      <c r="D722" s="262" t="s">
        <v>248</v>
      </c>
      <c r="E722" s="263" t="s">
        <v>964</v>
      </c>
      <c r="F722" s="264" t="s">
        <v>965</v>
      </c>
      <c r="G722" s="265" t="s">
        <v>141</v>
      </c>
      <c r="H722" s="266">
        <v>2</v>
      </c>
      <c r="I722" s="267"/>
      <c r="J722" s="268">
        <f>ROUND(I722*H722,2)</f>
        <v>0</v>
      </c>
      <c r="K722" s="269"/>
      <c r="L722" s="270"/>
      <c r="M722" s="271" t="s">
        <v>1</v>
      </c>
      <c r="N722" s="272" t="s">
        <v>39</v>
      </c>
      <c r="O722" s="91"/>
      <c r="P722" s="225">
        <f>O722*H722</f>
        <v>0</v>
      </c>
      <c r="Q722" s="225">
        <v>6.9999999999999994E-05</v>
      </c>
      <c r="R722" s="225">
        <f>Q722*H722</f>
        <v>0.00013999999999999999</v>
      </c>
      <c r="S722" s="225">
        <v>0</v>
      </c>
      <c r="T722" s="226">
        <f>S722*H722</f>
        <v>0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27" t="s">
        <v>386</v>
      </c>
      <c r="AT722" s="227" t="s">
        <v>248</v>
      </c>
      <c r="AU722" s="227" t="s">
        <v>143</v>
      </c>
      <c r="AY722" s="17" t="s">
        <v>134</v>
      </c>
      <c r="BE722" s="228">
        <f>IF(N722="základní",J722,0)</f>
        <v>0</v>
      </c>
      <c r="BF722" s="228">
        <f>IF(N722="snížená",J722,0)</f>
        <v>0</v>
      </c>
      <c r="BG722" s="228">
        <f>IF(N722="zákl. přenesená",J722,0)</f>
        <v>0</v>
      </c>
      <c r="BH722" s="228">
        <f>IF(N722="sníž. přenesená",J722,0)</f>
        <v>0</v>
      </c>
      <c r="BI722" s="228">
        <f>IF(N722="nulová",J722,0)</f>
        <v>0</v>
      </c>
      <c r="BJ722" s="17" t="s">
        <v>143</v>
      </c>
      <c r="BK722" s="228">
        <f>ROUND(I722*H722,2)</f>
        <v>0</v>
      </c>
      <c r="BL722" s="17" t="s">
        <v>195</v>
      </c>
      <c r="BM722" s="227" t="s">
        <v>966</v>
      </c>
    </row>
    <row r="723" s="13" customFormat="1">
      <c r="A723" s="13"/>
      <c r="B723" s="229"/>
      <c r="C723" s="230"/>
      <c r="D723" s="231" t="s">
        <v>145</v>
      </c>
      <c r="E723" s="232" t="s">
        <v>1</v>
      </c>
      <c r="F723" s="233" t="s">
        <v>949</v>
      </c>
      <c r="G723" s="230"/>
      <c r="H723" s="232" t="s">
        <v>1</v>
      </c>
      <c r="I723" s="234"/>
      <c r="J723" s="230"/>
      <c r="K723" s="230"/>
      <c r="L723" s="235"/>
      <c r="M723" s="236"/>
      <c r="N723" s="237"/>
      <c r="O723" s="237"/>
      <c r="P723" s="237"/>
      <c r="Q723" s="237"/>
      <c r="R723" s="237"/>
      <c r="S723" s="237"/>
      <c r="T723" s="238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9" t="s">
        <v>145</v>
      </c>
      <c r="AU723" s="239" t="s">
        <v>143</v>
      </c>
      <c r="AV723" s="13" t="s">
        <v>81</v>
      </c>
      <c r="AW723" s="13" t="s">
        <v>30</v>
      </c>
      <c r="AX723" s="13" t="s">
        <v>73</v>
      </c>
      <c r="AY723" s="239" t="s">
        <v>134</v>
      </c>
    </row>
    <row r="724" s="14" customFormat="1">
      <c r="A724" s="14"/>
      <c r="B724" s="240"/>
      <c r="C724" s="241"/>
      <c r="D724" s="231" t="s">
        <v>145</v>
      </c>
      <c r="E724" s="242" t="s">
        <v>1</v>
      </c>
      <c r="F724" s="243" t="s">
        <v>143</v>
      </c>
      <c r="G724" s="241"/>
      <c r="H724" s="244">
        <v>2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0" t="s">
        <v>145</v>
      </c>
      <c r="AU724" s="250" t="s">
        <v>143</v>
      </c>
      <c r="AV724" s="14" t="s">
        <v>143</v>
      </c>
      <c r="AW724" s="14" t="s">
        <v>30</v>
      </c>
      <c r="AX724" s="14" t="s">
        <v>73</v>
      </c>
      <c r="AY724" s="250" t="s">
        <v>134</v>
      </c>
    </row>
    <row r="725" s="15" customFormat="1">
      <c r="A725" s="15"/>
      <c r="B725" s="251"/>
      <c r="C725" s="252"/>
      <c r="D725" s="231" t="s">
        <v>145</v>
      </c>
      <c r="E725" s="253" t="s">
        <v>1</v>
      </c>
      <c r="F725" s="254" t="s">
        <v>168</v>
      </c>
      <c r="G725" s="252"/>
      <c r="H725" s="255">
        <v>2</v>
      </c>
      <c r="I725" s="256"/>
      <c r="J725" s="252"/>
      <c r="K725" s="252"/>
      <c r="L725" s="257"/>
      <c r="M725" s="258"/>
      <c r="N725" s="259"/>
      <c r="O725" s="259"/>
      <c r="P725" s="259"/>
      <c r="Q725" s="259"/>
      <c r="R725" s="259"/>
      <c r="S725" s="259"/>
      <c r="T725" s="260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61" t="s">
        <v>145</v>
      </c>
      <c r="AU725" s="261" t="s">
        <v>143</v>
      </c>
      <c r="AV725" s="15" t="s">
        <v>142</v>
      </c>
      <c r="AW725" s="15" t="s">
        <v>30</v>
      </c>
      <c r="AX725" s="15" t="s">
        <v>81</v>
      </c>
      <c r="AY725" s="261" t="s">
        <v>134</v>
      </c>
    </row>
    <row r="726" s="2" customFormat="1" ht="24.15" customHeight="1">
      <c r="A726" s="38"/>
      <c r="B726" s="39"/>
      <c r="C726" s="262" t="s">
        <v>967</v>
      </c>
      <c r="D726" s="262" t="s">
        <v>248</v>
      </c>
      <c r="E726" s="263" t="s">
        <v>968</v>
      </c>
      <c r="F726" s="264" t="s">
        <v>969</v>
      </c>
      <c r="G726" s="265" t="s">
        <v>141</v>
      </c>
      <c r="H726" s="266">
        <v>2</v>
      </c>
      <c r="I726" s="267"/>
      <c r="J726" s="268">
        <f>ROUND(I726*H726,2)</f>
        <v>0</v>
      </c>
      <c r="K726" s="269"/>
      <c r="L726" s="270"/>
      <c r="M726" s="271" t="s">
        <v>1</v>
      </c>
      <c r="N726" s="272" t="s">
        <v>39</v>
      </c>
      <c r="O726" s="91"/>
      <c r="P726" s="225">
        <f>O726*H726</f>
        <v>0</v>
      </c>
      <c r="Q726" s="225">
        <v>6.0000000000000002E-05</v>
      </c>
      <c r="R726" s="225">
        <f>Q726*H726</f>
        <v>0.00012</v>
      </c>
      <c r="S726" s="225">
        <v>0</v>
      </c>
      <c r="T726" s="226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27" t="s">
        <v>386</v>
      </c>
      <c r="AT726" s="227" t="s">
        <v>248</v>
      </c>
      <c r="AU726" s="227" t="s">
        <v>143</v>
      </c>
      <c r="AY726" s="17" t="s">
        <v>134</v>
      </c>
      <c r="BE726" s="228">
        <f>IF(N726="základní",J726,0)</f>
        <v>0</v>
      </c>
      <c r="BF726" s="228">
        <f>IF(N726="snížená",J726,0)</f>
        <v>0</v>
      </c>
      <c r="BG726" s="228">
        <f>IF(N726="zákl. přenesená",J726,0)</f>
        <v>0</v>
      </c>
      <c r="BH726" s="228">
        <f>IF(N726="sníž. přenesená",J726,0)</f>
        <v>0</v>
      </c>
      <c r="BI726" s="228">
        <f>IF(N726="nulová",J726,0)</f>
        <v>0</v>
      </c>
      <c r="BJ726" s="17" t="s">
        <v>143</v>
      </c>
      <c r="BK726" s="228">
        <f>ROUND(I726*H726,2)</f>
        <v>0</v>
      </c>
      <c r="BL726" s="17" t="s">
        <v>195</v>
      </c>
      <c r="BM726" s="227" t="s">
        <v>970</v>
      </c>
    </row>
    <row r="727" s="13" customFormat="1">
      <c r="A727" s="13"/>
      <c r="B727" s="229"/>
      <c r="C727" s="230"/>
      <c r="D727" s="231" t="s">
        <v>145</v>
      </c>
      <c r="E727" s="232" t="s">
        <v>1</v>
      </c>
      <c r="F727" s="233" t="s">
        <v>949</v>
      </c>
      <c r="G727" s="230"/>
      <c r="H727" s="232" t="s">
        <v>1</v>
      </c>
      <c r="I727" s="234"/>
      <c r="J727" s="230"/>
      <c r="K727" s="230"/>
      <c r="L727" s="235"/>
      <c r="M727" s="236"/>
      <c r="N727" s="237"/>
      <c r="O727" s="237"/>
      <c r="P727" s="237"/>
      <c r="Q727" s="237"/>
      <c r="R727" s="237"/>
      <c r="S727" s="237"/>
      <c r="T727" s="238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9" t="s">
        <v>145</v>
      </c>
      <c r="AU727" s="239" t="s">
        <v>143</v>
      </c>
      <c r="AV727" s="13" t="s">
        <v>81</v>
      </c>
      <c r="AW727" s="13" t="s">
        <v>30</v>
      </c>
      <c r="AX727" s="13" t="s">
        <v>73</v>
      </c>
      <c r="AY727" s="239" t="s">
        <v>134</v>
      </c>
    </row>
    <row r="728" s="14" customFormat="1">
      <c r="A728" s="14"/>
      <c r="B728" s="240"/>
      <c r="C728" s="241"/>
      <c r="D728" s="231" t="s">
        <v>145</v>
      </c>
      <c r="E728" s="242" t="s">
        <v>1</v>
      </c>
      <c r="F728" s="243" t="s">
        <v>143</v>
      </c>
      <c r="G728" s="241"/>
      <c r="H728" s="244">
        <v>2</v>
      </c>
      <c r="I728" s="245"/>
      <c r="J728" s="241"/>
      <c r="K728" s="241"/>
      <c r="L728" s="246"/>
      <c r="M728" s="247"/>
      <c r="N728" s="248"/>
      <c r="O728" s="248"/>
      <c r="P728" s="248"/>
      <c r="Q728" s="248"/>
      <c r="R728" s="248"/>
      <c r="S728" s="248"/>
      <c r="T728" s="249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0" t="s">
        <v>145</v>
      </c>
      <c r="AU728" s="250" t="s">
        <v>143</v>
      </c>
      <c r="AV728" s="14" t="s">
        <v>143</v>
      </c>
      <c r="AW728" s="14" t="s">
        <v>30</v>
      </c>
      <c r="AX728" s="14" t="s">
        <v>73</v>
      </c>
      <c r="AY728" s="250" t="s">
        <v>134</v>
      </c>
    </row>
    <row r="729" s="15" customFormat="1">
      <c r="A729" s="15"/>
      <c r="B729" s="251"/>
      <c r="C729" s="252"/>
      <c r="D729" s="231" t="s">
        <v>145</v>
      </c>
      <c r="E729" s="253" t="s">
        <v>1</v>
      </c>
      <c r="F729" s="254" t="s">
        <v>168</v>
      </c>
      <c r="G729" s="252"/>
      <c r="H729" s="255">
        <v>2</v>
      </c>
      <c r="I729" s="256"/>
      <c r="J729" s="252"/>
      <c r="K729" s="252"/>
      <c r="L729" s="257"/>
      <c r="M729" s="258"/>
      <c r="N729" s="259"/>
      <c r="O729" s="259"/>
      <c r="P729" s="259"/>
      <c r="Q729" s="259"/>
      <c r="R729" s="259"/>
      <c r="S729" s="259"/>
      <c r="T729" s="260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61" t="s">
        <v>145</v>
      </c>
      <c r="AU729" s="261" t="s">
        <v>143</v>
      </c>
      <c r="AV729" s="15" t="s">
        <v>142</v>
      </c>
      <c r="AW729" s="15" t="s">
        <v>30</v>
      </c>
      <c r="AX729" s="15" t="s">
        <v>81</v>
      </c>
      <c r="AY729" s="261" t="s">
        <v>134</v>
      </c>
    </row>
    <row r="730" s="2" customFormat="1" ht="33" customHeight="1">
      <c r="A730" s="38"/>
      <c r="B730" s="39"/>
      <c r="C730" s="215" t="s">
        <v>971</v>
      </c>
      <c r="D730" s="215" t="s">
        <v>138</v>
      </c>
      <c r="E730" s="216" t="s">
        <v>972</v>
      </c>
      <c r="F730" s="217" t="s">
        <v>973</v>
      </c>
      <c r="G730" s="218" t="s">
        <v>141</v>
      </c>
      <c r="H730" s="219">
        <v>11</v>
      </c>
      <c r="I730" s="220"/>
      <c r="J730" s="221">
        <f>ROUND(I730*H730,2)</f>
        <v>0</v>
      </c>
      <c r="K730" s="222"/>
      <c r="L730" s="44"/>
      <c r="M730" s="223" t="s">
        <v>1</v>
      </c>
      <c r="N730" s="224" t="s">
        <v>39</v>
      </c>
      <c r="O730" s="91"/>
      <c r="P730" s="225">
        <f>O730*H730</f>
        <v>0</v>
      </c>
      <c r="Q730" s="225">
        <v>0</v>
      </c>
      <c r="R730" s="225">
        <f>Q730*H730</f>
        <v>0</v>
      </c>
      <c r="S730" s="225">
        <v>0</v>
      </c>
      <c r="T730" s="226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27" t="s">
        <v>195</v>
      </c>
      <c r="AT730" s="227" t="s">
        <v>138</v>
      </c>
      <c r="AU730" s="227" t="s">
        <v>143</v>
      </c>
      <c r="AY730" s="17" t="s">
        <v>134</v>
      </c>
      <c r="BE730" s="228">
        <f>IF(N730="základní",J730,0)</f>
        <v>0</v>
      </c>
      <c r="BF730" s="228">
        <f>IF(N730="snížená",J730,0)</f>
        <v>0</v>
      </c>
      <c r="BG730" s="228">
        <f>IF(N730="zákl. přenesená",J730,0)</f>
        <v>0</v>
      </c>
      <c r="BH730" s="228">
        <f>IF(N730="sníž. přenesená",J730,0)</f>
        <v>0</v>
      </c>
      <c r="BI730" s="228">
        <f>IF(N730="nulová",J730,0)</f>
        <v>0</v>
      </c>
      <c r="BJ730" s="17" t="s">
        <v>143</v>
      </c>
      <c r="BK730" s="228">
        <f>ROUND(I730*H730,2)</f>
        <v>0</v>
      </c>
      <c r="BL730" s="17" t="s">
        <v>195</v>
      </c>
      <c r="BM730" s="227" t="s">
        <v>974</v>
      </c>
    </row>
    <row r="731" s="13" customFormat="1">
      <c r="A731" s="13"/>
      <c r="B731" s="229"/>
      <c r="C731" s="230"/>
      <c r="D731" s="231" t="s">
        <v>145</v>
      </c>
      <c r="E731" s="232" t="s">
        <v>1</v>
      </c>
      <c r="F731" s="233" t="s">
        <v>160</v>
      </c>
      <c r="G731" s="230"/>
      <c r="H731" s="232" t="s">
        <v>1</v>
      </c>
      <c r="I731" s="234"/>
      <c r="J731" s="230"/>
      <c r="K731" s="230"/>
      <c r="L731" s="235"/>
      <c r="M731" s="236"/>
      <c r="N731" s="237"/>
      <c r="O731" s="237"/>
      <c r="P731" s="237"/>
      <c r="Q731" s="237"/>
      <c r="R731" s="237"/>
      <c r="S731" s="237"/>
      <c r="T731" s="238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9" t="s">
        <v>145</v>
      </c>
      <c r="AU731" s="239" t="s">
        <v>143</v>
      </c>
      <c r="AV731" s="13" t="s">
        <v>81</v>
      </c>
      <c r="AW731" s="13" t="s">
        <v>30</v>
      </c>
      <c r="AX731" s="13" t="s">
        <v>73</v>
      </c>
      <c r="AY731" s="239" t="s">
        <v>134</v>
      </c>
    </row>
    <row r="732" s="14" customFormat="1">
      <c r="A732" s="14"/>
      <c r="B732" s="240"/>
      <c r="C732" s="241"/>
      <c r="D732" s="231" t="s">
        <v>145</v>
      </c>
      <c r="E732" s="242" t="s">
        <v>1</v>
      </c>
      <c r="F732" s="243" t="s">
        <v>142</v>
      </c>
      <c r="G732" s="241"/>
      <c r="H732" s="244">
        <v>4</v>
      </c>
      <c r="I732" s="245"/>
      <c r="J732" s="241"/>
      <c r="K732" s="241"/>
      <c r="L732" s="246"/>
      <c r="M732" s="247"/>
      <c r="N732" s="248"/>
      <c r="O732" s="248"/>
      <c r="P732" s="248"/>
      <c r="Q732" s="248"/>
      <c r="R732" s="248"/>
      <c r="S732" s="248"/>
      <c r="T732" s="249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0" t="s">
        <v>145</v>
      </c>
      <c r="AU732" s="250" t="s">
        <v>143</v>
      </c>
      <c r="AV732" s="14" t="s">
        <v>143</v>
      </c>
      <c r="AW732" s="14" t="s">
        <v>30</v>
      </c>
      <c r="AX732" s="14" t="s">
        <v>73</v>
      </c>
      <c r="AY732" s="250" t="s">
        <v>134</v>
      </c>
    </row>
    <row r="733" s="13" customFormat="1">
      <c r="A733" s="13"/>
      <c r="B733" s="229"/>
      <c r="C733" s="230"/>
      <c r="D733" s="231" t="s">
        <v>145</v>
      </c>
      <c r="E733" s="232" t="s">
        <v>1</v>
      </c>
      <c r="F733" s="233" t="s">
        <v>225</v>
      </c>
      <c r="G733" s="230"/>
      <c r="H733" s="232" t="s">
        <v>1</v>
      </c>
      <c r="I733" s="234"/>
      <c r="J733" s="230"/>
      <c r="K733" s="230"/>
      <c r="L733" s="235"/>
      <c r="M733" s="236"/>
      <c r="N733" s="237"/>
      <c r="O733" s="237"/>
      <c r="P733" s="237"/>
      <c r="Q733" s="237"/>
      <c r="R733" s="237"/>
      <c r="S733" s="237"/>
      <c r="T733" s="238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9" t="s">
        <v>145</v>
      </c>
      <c r="AU733" s="239" t="s">
        <v>143</v>
      </c>
      <c r="AV733" s="13" t="s">
        <v>81</v>
      </c>
      <c r="AW733" s="13" t="s">
        <v>30</v>
      </c>
      <c r="AX733" s="13" t="s">
        <v>73</v>
      </c>
      <c r="AY733" s="239" t="s">
        <v>134</v>
      </c>
    </row>
    <row r="734" s="14" customFormat="1">
      <c r="A734" s="14"/>
      <c r="B734" s="240"/>
      <c r="C734" s="241"/>
      <c r="D734" s="231" t="s">
        <v>145</v>
      </c>
      <c r="E734" s="242" t="s">
        <v>1</v>
      </c>
      <c r="F734" s="243" t="s">
        <v>143</v>
      </c>
      <c r="G734" s="241"/>
      <c r="H734" s="244">
        <v>2</v>
      </c>
      <c r="I734" s="245"/>
      <c r="J734" s="241"/>
      <c r="K734" s="241"/>
      <c r="L734" s="246"/>
      <c r="M734" s="247"/>
      <c r="N734" s="248"/>
      <c r="O734" s="248"/>
      <c r="P734" s="248"/>
      <c r="Q734" s="248"/>
      <c r="R734" s="248"/>
      <c r="S734" s="248"/>
      <c r="T734" s="249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0" t="s">
        <v>145</v>
      </c>
      <c r="AU734" s="250" t="s">
        <v>143</v>
      </c>
      <c r="AV734" s="14" t="s">
        <v>143</v>
      </c>
      <c r="AW734" s="14" t="s">
        <v>30</v>
      </c>
      <c r="AX734" s="14" t="s">
        <v>73</v>
      </c>
      <c r="AY734" s="250" t="s">
        <v>134</v>
      </c>
    </row>
    <row r="735" s="13" customFormat="1">
      <c r="A735" s="13"/>
      <c r="B735" s="229"/>
      <c r="C735" s="230"/>
      <c r="D735" s="231" t="s">
        <v>145</v>
      </c>
      <c r="E735" s="232" t="s">
        <v>1</v>
      </c>
      <c r="F735" s="233" t="s">
        <v>839</v>
      </c>
      <c r="G735" s="230"/>
      <c r="H735" s="232" t="s">
        <v>1</v>
      </c>
      <c r="I735" s="234"/>
      <c r="J735" s="230"/>
      <c r="K735" s="230"/>
      <c r="L735" s="235"/>
      <c r="M735" s="236"/>
      <c r="N735" s="237"/>
      <c r="O735" s="237"/>
      <c r="P735" s="237"/>
      <c r="Q735" s="237"/>
      <c r="R735" s="237"/>
      <c r="S735" s="237"/>
      <c r="T735" s="238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9" t="s">
        <v>145</v>
      </c>
      <c r="AU735" s="239" t="s">
        <v>143</v>
      </c>
      <c r="AV735" s="13" t="s">
        <v>81</v>
      </c>
      <c r="AW735" s="13" t="s">
        <v>30</v>
      </c>
      <c r="AX735" s="13" t="s">
        <v>73</v>
      </c>
      <c r="AY735" s="239" t="s">
        <v>134</v>
      </c>
    </row>
    <row r="736" s="14" customFormat="1">
      <c r="A736" s="14"/>
      <c r="B736" s="240"/>
      <c r="C736" s="241"/>
      <c r="D736" s="231" t="s">
        <v>145</v>
      </c>
      <c r="E736" s="242" t="s">
        <v>1</v>
      </c>
      <c r="F736" s="243" t="s">
        <v>142</v>
      </c>
      <c r="G736" s="241"/>
      <c r="H736" s="244">
        <v>4</v>
      </c>
      <c r="I736" s="245"/>
      <c r="J736" s="241"/>
      <c r="K736" s="241"/>
      <c r="L736" s="246"/>
      <c r="M736" s="247"/>
      <c r="N736" s="248"/>
      <c r="O736" s="248"/>
      <c r="P736" s="248"/>
      <c r="Q736" s="248"/>
      <c r="R736" s="248"/>
      <c r="S736" s="248"/>
      <c r="T736" s="249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0" t="s">
        <v>145</v>
      </c>
      <c r="AU736" s="250" t="s">
        <v>143</v>
      </c>
      <c r="AV736" s="14" t="s">
        <v>143</v>
      </c>
      <c r="AW736" s="14" t="s">
        <v>30</v>
      </c>
      <c r="AX736" s="14" t="s">
        <v>73</v>
      </c>
      <c r="AY736" s="250" t="s">
        <v>134</v>
      </c>
    </row>
    <row r="737" s="13" customFormat="1">
      <c r="A737" s="13"/>
      <c r="B737" s="229"/>
      <c r="C737" s="230"/>
      <c r="D737" s="231" t="s">
        <v>145</v>
      </c>
      <c r="E737" s="232" t="s">
        <v>1</v>
      </c>
      <c r="F737" s="233" t="s">
        <v>162</v>
      </c>
      <c r="G737" s="230"/>
      <c r="H737" s="232" t="s">
        <v>1</v>
      </c>
      <c r="I737" s="234"/>
      <c r="J737" s="230"/>
      <c r="K737" s="230"/>
      <c r="L737" s="235"/>
      <c r="M737" s="236"/>
      <c r="N737" s="237"/>
      <c r="O737" s="237"/>
      <c r="P737" s="237"/>
      <c r="Q737" s="237"/>
      <c r="R737" s="237"/>
      <c r="S737" s="237"/>
      <c r="T737" s="238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9" t="s">
        <v>145</v>
      </c>
      <c r="AU737" s="239" t="s">
        <v>143</v>
      </c>
      <c r="AV737" s="13" t="s">
        <v>81</v>
      </c>
      <c r="AW737" s="13" t="s">
        <v>30</v>
      </c>
      <c r="AX737" s="13" t="s">
        <v>73</v>
      </c>
      <c r="AY737" s="239" t="s">
        <v>134</v>
      </c>
    </row>
    <row r="738" s="14" customFormat="1">
      <c r="A738" s="14"/>
      <c r="B738" s="240"/>
      <c r="C738" s="241"/>
      <c r="D738" s="231" t="s">
        <v>145</v>
      </c>
      <c r="E738" s="242" t="s">
        <v>1</v>
      </c>
      <c r="F738" s="243" t="s">
        <v>81</v>
      </c>
      <c r="G738" s="241"/>
      <c r="H738" s="244">
        <v>1</v>
      </c>
      <c r="I738" s="245"/>
      <c r="J738" s="241"/>
      <c r="K738" s="241"/>
      <c r="L738" s="246"/>
      <c r="M738" s="247"/>
      <c r="N738" s="248"/>
      <c r="O738" s="248"/>
      <c r="P738" s="248"/>
      <c r="Q738" s="248"/>
      <c r="R738" s="248"/>
      <c r="S738" s="248"/>
      <c r="T738" s="249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0" t="s">
        <v>145</v>
      </c>
      <c r="AU738" s="250" t="s">
        <v>143</v>
      </c>
      <c r="AV738" s="14" t="s">
        <v>143</v>
      </c>
      <c r="AW738" s="14" t="s">
        <v>30</v>
      </c>
      <c r="AX738" s="14" t="s">
        <v>73</v>
      </c>
      <c r="AY738" s="250" t="s">
        <v>134</v>
      </c>
    </row>
    <row r="739" s="15" customFormat="1">
      <c r="A739" s="15"/>
      <c r="B739" s="251"/>
      <c r="C739" s="252"/>
      <c r="D739" s="231" t="s">
        <v>145</v>
      </c>
      <c r="E739" s="253" t="s">
        <v>1</v>
      </c>
      <c r="F739" s="254" t="s">
        <v>168</v>
      </c>
      <c r="G739" s="252"/>
      <c r="H739" s="255">
        <v>11</v>
      </c>
      <c r="I739" s="256"/>
      <c r="J739" s="252"/>
      <c r="K739" s="252"/>
      <c r="L739" s="257"/>
      <c r="M739" s="258"/>
      <c r="N739" s="259"/>
      <c r="O739" s="259"/>
      <c r="P739" s="259"/>
      <c r="Q739" s="259"/>
      <c r="R739" s="259"/>
      <c r="S739" s="259"/>
      <c r="T739" s="260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61" t="s">
        <v>145</v>
      </c>
      <c r="AU739" s="261" t="s">
        <v>143</v>
      </c>
      <c r="AV739" s="15" t="s">
        <v>142</v>
      </c>
      <c r="AW739" s="15" t="s">
        <v>30</v>
      </c>
      <c r="AX739" s="15" t="s">
        <v>81</v>
      </c>
      <c r="AY739" s="261" t="s">
        <v>134</v>
      </c>
    </row>
    <row r="740" s="2" customFormat="1" ht="24.15" customHeight="1">
      <c r="A740" s="38"/>
      <c r="B740" s="39"/>
      <c r="C740" s="262" t="s">
        <v>975</v>
      </c>
      <c r="D740" s="262" t="s">
        <v>248</v>
      </c>
      <c r="E740" s="263" t="s">
        <v>976</v>
      </c>
      <c r="F740" s="264" t="s">
        <v>977</v>
      </c>
      <c r="G740" s="265" t="s">
        <v>141</v>
      </c>
      <c r="H740" s="266">
        <v>11</v>
      </c>
      <c r="I740" s="267"/>
      <c r="J740" s="268">
        <f>ROUND(I740*H740,2)</f>
        <v>0</v>
      </c>
      <c r="K740" s="269"/>
      <c r="L740" s="270"/>
      <c r="M740" s="271" t="s">
        <v>1</v>
      </c>
      <c r="N740" s="272" t="s">
        <v>39</v>
      </c>
      <c r="O740" s="91"/>
      <c r="P740" s="225">
        <f>O740*H740</f>
        <v>0</v>
      </c>
      <c r="Q740" s="225">
        <v>0.00010000000000000001</v>
      </c>
      <c r="R740" s="225">
        <f>Q740*H740</f>
        <v>0.0011000000000000001</v>
      </c>
      <c r="S740" s="225">
        <v>0</v>
      </c>
      <c r="T740" s="226">
        <f>S740*H740</f>
        <v>0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27" t="s">
        <v>386</v>
      </c>
      <c r="AT740" s="227" t="s">
        <v>248</v>
      </c>
      <c r="AU740" s="227" t="s">
        <v>143</v>
      </c>
      <c r="AY740" s="17" t="s">
        <v>134</v>
      </c>
      <c r="BE740" s="228">
        <f>IF(N740="základní",J740,0)</f>
        <v>0</v>
      </c>
      <c r="BF740" s="228">
        <f>IF(N740="snížená",J740,0)</f>
        <v>0</v>
      </c>
      <c r="BG740" s="228">
        <f>IF(N740="zákl. přenesená",J740,0)</f>
        <v>0</v>
      </c>
      <c r="BH740" s="228">
        <f>IF(N740="sníž. přenesená",J740,0)</f>
        <v>0</v>
      </c>
      <c r="BI740" s="228">
        <f>IF(N740="nulová",J740,0)</f>
        <v>0</v>
      </c>
      <c r="BJ740" s="17" t="s">
        <v>143</v>
      </c>
      <c r="BK740" s="228">
        <f>ROUND(I740*H740,2)</f>
        <v>0</v>
      </c>
      <c r="BL740" s="17" t="s">
        <v>195</v>
      </c>
      <c r="BM740" s="227" t="s">
        <v>978</v>
      </c>
    </row>
    <row r="741" s="13" customFormat="1">
      <c r="A741" s="13"/>
      <c r="B741" s="229"/>
      <c r="C741" s="230"/>
      <c r="D741" s="231" t="s">
        <v>145</v>
      </c>
      <c r="E741" s="232" t="s">
        <v>1</v>
      </c>
      <c r="F741" s="233" t="s">
        <v>160</v>
      </c>
      <c r="G741" s="230"/>
      <c r="H741" s="232" t="s">
        <v>1</v>
      </c>
      <c r="I741" s="234"/>
      <c r="J741" s="230"/>
      <c r="K741" s="230"/>
      <c r="L741" s="235"/>
      <c r="M741" s="236"/>
      <c r="N741" s="237"/>
      <c r="O741" s="237"/>
      <c r="P741" s="237"/>
      <c r="Q741" s="237"/>
      <c r="R741" s="237"/>
      <c r="S741" s="237"/>
      <c r="T741" s="238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9" t="s">
        <v>145</v>
      </c>
      <c r="AU741" s="239" t="s">
        <v>143</v>
      </c>
      <c r="AV741" s="13" t="s">
        <v>81</v>
      </c>
      <c r="AW741" s="13" t="s">
        <v>30</v>
      </c>
      <c r="AX741" s="13" t="s">
        <v>73</v>
      </c>
      <c r="AY741" s="239" t="s">
        <v>134</v>
      </c>
    </row>
    <row r="742" s="14" customFormat="1">
      <c r="A742" s="14"/>
      <c r="B742" s="240"/>
      <c r="C742" s="241"/>
      <c r="D742" s="231" t="s">
        <v>145</v>
      </c>
      <c r="E742" s="242" t="s">
        <v>1</v>
      </c>
      <c r="F742" s="243" t="s">
        <v>142</v>
      </c>
      <c r="G742" s="241"/>
      <c r="H742" s="244">
        <v>4</v>
      </c>
      <c r="I742" s="245"/>
      <c r="J742" s="241"/>
      <c r="K742" s="241"/>
      <c r="L742" s="246"/>
      <c r="M742" s="247"/>
      <c r="N742" s="248"/>
      <c r="O742" s="248"/>
      <c r="P742" s="248"/>
      <c r="Q742" s="248"/>
      <c r="R742" s="248"/>
      <c r="S742" s="248"/>
      <c r="T742" s="249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0" t="s">
        <v>145</v>
      </c>
      <c r="AU742" s="250" t="s">
        <v>143</v>
      </c>
      <c r="AV742" s="14" t="s">
        <v>143</v>
      </c>
      <c r="AW742" s="14" t="s">
        <v>30</v>
      </c>
      <c r="AX742" s="14" t="s">
        <v>73</v>
      </c>
      <c r="AY742" s="250" t="s">
        <v>134</v>
      </c>
    </row>
    <row r="743" s="13" customFormat="1">
      <c r="A743" s="13"/>
      <c r="B743" s="229"/>
      <c r="C743" s="230"/>
      <c r="D743" s="231" t="s">
        <v>145</v>
      </c>
      <c r="E743" s="232" t="s">
        <v>1</v>
      </c>
      <c r="F743" s="233" t="s">
        <v>225</v>
      </c>
      <c r="G743" s="230"/>
      <c r="H743" s="232" t="s">
        <v>1</v>
      </c>
      <c r="I743" s="234"/>
      <c r="J743" s="230"/>
      <c r="K743" s="230"/>
      <c r="L743" s="235"/>
      <c r="M743" s="236"/>
      <c r="N743" s="237"/>
      <c r="O743" s="237"/>
      <c r="P743" s="237"/>
      <c r="Q743" s="237"/>
      <c r="R743" s="237"/>
      <c r="S743" s="237"/>
      <c r="T743" s="238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9" t="s">
        <v>145</v>
      </c>
      <c r="AU743" s="239" t="s">
        <v>143</v>
      </c>
      <c r="AV743" s="13" t="s">
        <v>81</v>
      </c>
      <c r="AW743" s="13" t="s">
        <v>30</v>
      </c>
      <c r="AX743" s="13" t="s">
        <v>73</v>
      </c>
      <c r="AY743" s="239" t="s">
        <v>134</v>
      </c>
    </row>
    <row r="744" s="14" customFormat="1">
      <c r="A744" s="14"/>
      <c r="B744" s="240"/>
      <c r="C744" s="241"/>
      <c r="D744" s="231" t="s">
        <v>145</v>
      </c>
      <c r="E744" s="242" t="s">
        <v>1</v>
      </c>
      <c r="F744" s="243" t="s">
        <v>143</v>
      </c>
      <c r="G744" s="241"/>
      <c r="H744" s="244">
        <v>2</v>
      </c>
      <c r="I744" s="245"/>
      <c r="J744" s="241"/>
      <c r="K744" s="241"/>
      <c r="L744" s="246"/>
      <c r="M744" s="247"/>
      <c r="N744" s="248"/>
      <c r="O744" s="248"/>
      <c r="P744" s="248"/>
      <c r="Q744" s="248"/>
      <c r="R744" s="248"/>
      <c r="S744" s="248"/>
      <c r="T744" s="249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0" t="s">
        <v>145</v>
      </c>
      <c r="AU744" s="250" t="s">
        <v>143</v>
      </c>
      <c r="AV744" s="14" t="s">
        <v>143</v>
      </c>
      <c r="AW744" s="14" t="s">
        <v>30</v>
      </c>
      <c r="AX744" s="14" t="s">
        <v>73</v>
      </c>
      <c r="AY744" s="250" t="s">
        <v>134</v>
      </c>
    </row>
    <row r="745" s="13" customFormat="1">
      <c r="A745" s="13"/>
      <c r="B745" s="229"/>
      <c r="C745" s="230"/>
      <c r="D745" s="231" t="s">
        <v>145</v>
      </c>
      <c r="E745" s="232" t="s">
        <v>1</v>
      </c>
      <c r="F745" s="233" t="s">
        <v>839</v>
      </c>
      <c r="G745" s="230"/>
      <c r="H745" s="232" t="s">
        <v>1</v>
      </c>
      <c r="I745" s="234"/>
      <c r="J745" s="230"/>
      <c r="K745" s="230"/>
      <c r="L745" s="235"/>
      <c r="M745" s="236"/>
      <c r="N745" s="237"/>
      <c r="O745" s="237"/>
      <c r="P745" s="237"/>
      <c r="Q745" s="237"/>
      <c r="R745" s="237"/>
      <c r="S745" s="237"/>
      <c r="T745" s="238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9" t="s">
        <v>145</v>
      </c>
      <c r="AU745" s="239" t="s">
        <v>143</v>
      </c>
      <c r="AV745" s="13" t="s">
        <v>81</v>
      </c>
      <c r="AW745" s="13" t="s">
        <v>30</v>
      </c>
      <c r="AX745" s="13" t="s">
        <v>73</v>
      </c>
      <c r="AY745" s="239" t="s">
        <v>134</v>
      </c>
    </row>
    <row r="746" s="14" customFormat="1">
      <c r="A746" s="14"/>
      <c r="B746" s="240"/>
      <c r="C746" s="241"/>
      <c r="D746" s="231" t="s">
        <v>145</v>
      </c>
      <c r="E746" s="242" t="s">
        <v>1</v>
      </c>
      <c r="F746" s="243" t="s">
        <v>142</v>
      </c>
      <c r="G746" s="241"/>
      <c r="H746" s="244">
        <v>4</v>
      </c>
      <c r="I746" s="245"/>
      <c r="J746" s="241"/>
      <c r="K746" s="241"/>
      <c r="L746" s="246"/>
      <c r="M746" s="247"/>
      <c r="N746" s="248"/>
      <c r="O746" s="248"/>
      <c r="P746" s="248"/>
      <c r="Q746" s="248"/>
      <c r="R746" s="248"/>
      <c r="S746" s="248"/>
      <c r="T746" s="249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0" t="s">
        <v>145</v>
      </c>
      <c r="AU746" s="250" t="s">
        <v>143</v>
      </c>
      <c r="AV746" s="14" t="s">
        <v>143</v>
      </c>
      <c r="AW746" s="14" t="s">
        <v>30</v>
      </c>
      <c r="AX746" s="14" t="s">
        <v>73</v>
      </c>
      <c r="AY746" s="250" t="s">
        <v>134</v>
      </c>
    </row>
    <row r="747" s="13" customFormat="1">
      <c r="A747" s="13"/>
      <c r="B747" s="229"/>
      <c r="C747" s="230"/>
      <c r="D747" s="231" t="s">
        <v>145</v>
      </c>
      <c r="E747" s="232" t="s">
        <v>1</v>
      </c>
      <c r="F747" s="233" t="s">
        <v>162</v>
      </c>
      <c r="G747" s="230"/>
      <c r="H747" s="232" t="s">
        <v>1</v>
      </c>
      <c r="I747" s="234"/>
      <c r="J747" s="230"/>
      <c r="K747" s="230"/>
      <c r="L747" s="235"/>
      <c r="M747" s="236"/>
      <c r="N747" s="237"/>
      <c r="O747" s="237"/>
      <c r="P747" s="237"/>
      <c r="Q747" s="237"/>
      <c r="R747" s="237"/>
      <c r="S747" s="237"/>
      <c r="T747" s="238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9" t="s">
        <v>145</v>
      </c>
      <c r="AU747" s="239" t="s">
        <v>143</v>
      </c>
      <c r="AV747" s="13" t="s">
        <v>81</v>
      </c>
      <c r="AW747" s="13" t="s">
        <v>30</v>
      </c>
      <c r="AX747" s="13" t="s">
        <v>73</v>
      </c>
      <c r="AY747" s="239" t="s">
        <v>134</v>
      </c>
    </row>
    <row r="748" s="14" customFormat="1">
      <c r="A748" s="14"/>
      <c r="B748" s="240"/>
      <c r="C748" s="241"/>
      <c r="D748" s="231" t="s">
        <v>145</v>
      </c>
      <c r="E748" s="242" t="s">
        <v>1</v>
      </c>
      <c r="F748" s="243" t="s">
        <v>81</v>
      </c>
      <c r="G748" s="241"/>
      <c r="H748" s="244">
        <v>1</v>
      </c>
      <c r="I748" s="245"/>
      <c r="J748" s="241"/>
      <c r="K748" s="241"/>
      <c r="L748" s="246"/>
      <c r="M748" s="247"/>
      <c r="N748" s="248"/>
      <c r="O748" s="248"/>
      <c r="P748" s="248"/>
      <c r="Q748" s="248"/>
      <c r="R748" s="248"/>
      <c r="S748" s="248"/>
      <c r="T748" s="249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0" t="s">
        <v>145</v>
      </c>
      <c r="AU748" s="250" t="s">
        <v>143</v>
      </c>
      <c r="AV748" s="14" t="s">
        <v>143</v>
      </c>
      <c r="AW748" s="14" t="s">
        <v>30</v>
      </c>
      <c r="AX748" s="14" t="s">
        <v>73</v>
      </c>
      <c r="AY748" s="250" t="s">
        <v>134</v>
      </c>
    </row>
    <row r="749" s="15" customFormat="1">
      <c r="A749" s="15"/>
      <c r="B749" s="251"/>
      <c r="C749" s="252"/>
      <c r="D749" s="231" t="s">
        <v>145</v>
      </c>
      <c r="E749" s="253" t="s">
        <v>1</v>
      </c>
      <c r="F749" s="254" t="s">
        <v>168</v>
      </c>
      <c r="G749" s="252"/>
      <c r="H749" s="255">
        <v>11</v>
      </c>
      <c r="I749" s="256"/>
      <c r="J749" s="252"/>
      <c r="K749" s="252"/>
      <c r="L749" s="257"/>
      <c r="M749" s="258"/>
      <c r="N749" s="259"/>
      <c r="O749" s="259"/>
      <c r="P749" s="259"/>
      <c r="Q749" s="259"/>
      <c r="R749" s="259"/>
      <c r="S749" s="259"/>
      <c r="T749" s="260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61" t="s">
        <v>145</v>
      </c>
      <c r="AU749" s="261" t="s">
        <v>143</v>
      </c>
      <c r="AV749" s="15" t="s">
        <v>142</v>
      </c>
      <c r="AW749" s="15" t="s">
        <v>30</v>
      </c>
      <c r="AX749" s="15" t="s">
        <v>81</v>
      </c>
      <c r="AY749" s="261" t="s">
        <v>134</v>
      </c>
    </row>
    <row r="750" s="2" customFormat="1" ht="37.8" customHeight="1">
      <c r="A750" s="38"/>
      <c r="B750" s="39"/>
      <c r="C750" s="215" t="s">
        <v>979</v>
      </c>
      <c r="D750" s="215" t="s">
        <v>138</v>
      </c>
      <c r="E750" s="216" t="s">
        <v>980</v>
      </c>
      <c r="F750" s="217" t="s">
        <v>981</v>
      </c>
      <c r="G750" s="218" t="s">
        <v>141</v>
      </c>
      <c r="H750" s="219">
        <v>7</v>
      </c>
      <c r="I750" s="220"/>
      <c r="J750" s="221">
        <f>ROUND(I750*H750,2)</f>
        <v>0</v>
      </c>
      <c r="K750" s="222"/>
      <c r="L750" s="44"/>
      <c r="M750" s="223" t="s">
        <v>1</v>
      </c>
      <c r="N750" s="224" t="s">
        <v>39</v>
      </c>
      <c r="O750" s="91"/>
      <c r="P750" s="225">
        <f>O750*H750</f>
        <v>0</v>
      </c>
      <c r="Q750" s="225">
        <v>0</v>
      </c>
      <c r="R750" s="225">
        <f>Q750*H750</f>
        <v>0</v>
      </c>
      <c r="S750" s="225">
        <v>5.0000000000000002E-05</v>
      </c>
      <c r="T750" s="226">
        <f>S750*H750</f>
        <v>0.00035</v>
      </c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R750" s="227" t="s">
        <v>195</v>
      </c>
      <c r="AT750" s="227" t="s">
        <v>138</v>
      </c>
      <c r="AU750" s="227" t="s">
        <v>143</v>
      </c>
      <c r="AY750" s="17" t="s">
        <v>134</v>
      </c>
      <c r="BE750" s="228">
        <f>IF(N750="základní",J750,0)</f>
        <v>0</v>
      </c>
      <c r="BF750" s="228">
        <f>IF(N750="snížená",J750,0)</f>
        <v>0</v>
      </c>
      <c r="BG750" s="228">
        <f>IF(N750="zákl. přenesená",J750,0)</f>
        <v>0</v>
      </c>
      <c r="BH750" s="228">
        <f>IF(N750="sníž. přenesená",J750,0)</f>
        <v>0</v>
      </c>
      <c r="BI750" s="228">
        <f>IF(N750="nulová",J750,0)</f>
        <v>0</v>
      </c>
      <c r="BJ750" s="17" t="s">
        <v>143</v>
      </c>
      <c r="BK750" s="228">
        <f>ROUND(I750*H750,2)</f>
        <v>0</v>
      </c>
      <c r="BL750" s="17" t="s">
        <v>195</v>
      </c>
      <c r="BM750" s="227" t="s">
        <v>982</v>
      </c>
    </row>
    <row r="751" s="13" customFormat="1">
      <c r="A751" s="13"/>
      <c r="B751" s="229"/>
      <c r="C751" s="230"/>
      <c r="D751" s="231" t="s">
        <v>145</v>
      </c>
      <c r="E751" s="232" t="s">
        <v>1</v>
      </c>
      <c r="F751" s="233" t="s">
        <v>160</v>
      </c>
      <c r="G751" s="230"/>
      <c r="H751" s="232" t="s">
        <v>1</v>
      </c>
      <c r="I751" s="234"/>
      <c r="J751" s="230"/>
      <c r="K751" s="230"/>
      <c r="L751" s="235"/>
      <c r="M751" s="236"/>
      <c r="N751" s="237"/>
      <c r="O751" s="237"/>
      <c r="P751" s="237"/>
      <c r="Q751" s="237"/>
      <c r="R751" s="237"/>
      <c r="S751" s="237"/>
      <c r="T751" s="238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9" t="s">
        <v>145</v>
      </c>
      <c r="AU751" s="239" t="s">
        <v>143</v>
      </c>
      <c r="AV751" s="13" t="s">
        <v>81</v>
      </c>
      <c r="AW751" s="13" t="s">
        <v>30</v>
      </c>
      <c r="AX751" s="13" t="s">
        <v>73</v>
      </c>
      <c r="AY751" s="239" t="s">
        <v>134</v>
      </c>
    </row>
    <row r="752" s="14" customFormat="1">
      <c r="A752" s="14"/>
      <c r="B752" s="240"/>
      <c r="C752" s="241"/>
      <c r="D752" s="231" t="s">
        <v>145</v>
      </c>
      <c r="E752" s="242" t="s">
        <v>1</v>
      </c>
      <c r="F752" s="243" t="s">
        <v>143</v>
      </c>
      <c r="G752" s="241"/>
      <c r="H752" s="244">
        <v>2</v>
      </c>
      <c r="I752" s="245"/>
      <c r="J752" s="241"/>
      <c r="K752" s="241"/>
      <c r="L752" s="246"/>
      <c r="M752" s="247"/>
      <c r="N752" s="248"/>
      <c r="O752" s="248"/>
      <c r="P752" s="248"/>
      <c r="Q752" s="248"/>
      <c r="R752" s="248"/>
      <c r="S752" s="248"/>
      <c r="T752" s="249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0" t="s">
        <v>145</v>
      </c>
      <c r="AU752" s="250" t="s">
        <v>143</v>
      </c>
      <c r="AV752" s="14" t="s">
        <v>143</v>
      </c>
      <c r="AW752" s="14" t="s">
        <v>30</v>
      </c>
      <c r="AX752" s="14" t="s">
        <v>73</v>
      </c>
      <c r="AY752" s="250" t="s">
        <v>134</v>
      </c>
    </row>
    <row r="753" s="13" customFormat="1">
      <c r="A753" s="13"/>
      <c r="B753" s="229"/>
      <c r="C753" s="230"/>
      <c r="D753" s="231" t="s">
        <v>145</v>
      </c>
      <c r="E753" s="232" t="s">
        <v>1</v>
      </c>
      <c r="F753" s="233" t="s">
        <v>225</v>
      </c>
      <c r="G753" s="230"/>
      <c r="H753" s="232" t="s">
        <v>1</v>
      </c>
      <c r="I753" s="234"/>
      <c r="J753" s="230"/>
      <c r="K753" s="230"/>
      <c r="L753" s="235"/>
      <c r="M753" s="236"/>
      <c r="N753" s="237"/>
      <c r="O753" s="237"/>
      <c r="P753" s="237"/>
      <c r="Q753" s="237"/>
      <c r="R753" s="237"/>
      <c r="S753" s="237"/>
      <c r="T753" s="238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9" t="s">
        <v>145</v>
      </c>
      <c r="AU753" s="239" t="s">
        <v>143</v>
      </c>
      <c r="AV753" s="13" t="s">
        <v>81</v>
      </c>
      <c r="AW753" s="13" t="s">
        <v>30</v>
      </c>
      <c r="AX753" s="13" t="s">
        <v>73</v>
      </c>
      <c r="AY753" s="239" t="s">
        <v>134</v>
      </c>
    </row>
    <row r="754" s="14" customFormat="1">
      <c r="A754" s="14"/>
      <c r="B754" s="240"/>
      <c r="C754" s="241"/>
      <c r="D754" s="231" t="s">
        <v>145</v>
      </c>
      <c r="E754" s="242" t="s">
        <v>1</v>
      </c>
      <c r="F754" s="243" t="s">
        <v>81</v>
      </c>
      <c r="G754" s="241"/>
      <c r="H754" s="244">
        <v>1</v>
      </c>
      <c r="I754" s="245"/>
      <c r="J754" s="241"/>
      <c r="K754" s="241"/>
      <c r="L754" s="246"/>
      <c r="M754" s="247"/>
      <c r="N754" s="248"/>
      <c r="O754" s="248"/>
      <c r="P754" s="248"/>
      <c r="Q754" s="248"/>
      <c r="R754" s="248"/>
      <c r="S754" s="248"/>
      <c r="T754" s="249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0" t="s">
        <v>145</v>
      </c>
      <c r="AU754" s="250" t="s">
        <v>143</v>
      </c>
      <c r="AV754" s="14" t="s">
        <v>143</v>
      </c>
      <c r="AW754" s="14" t="s">
        <v>30</v>
      </c>
      <c r="AX754" s="14" t="s">
        <v>73</v>
      </c>
      <c r="AY754" s="250" t="s">
        <v>134</v>
      </c>
    </row>
    <row r="755" s="13" customFormat="1">
      <c r="A755" s="13"/>
      <c r="B755" s="229"/>
      <c r="C755" s="230"/>
      <c r="D755" s="231" t="s">
        <v>145</v>
      </c>
      <c r="E755" s="232" t="s">
        <v>1</v>
      </c>
      <c r="F755" s="233" t="s">
        <v>839</v>
      </c>
      <c r="G755" s="230"/>
      <c r="H755" s="232" t="s">
        <v>1</v>
      </c>
      <c r="I755" s="234"/>
      <c r="J755" s="230"/>
      <c r="K755" s="230"/>
      <c r="L755" s="235"/>
      <c r="M755" s="236"/>
      <c r="N755" s="237"/>
      <c r="O755" s="237"/>
      <c r="P755" s="237"/>
      <c r="Q755" s="237"/>
      <c r="R755" s="237"/>
      <c r="S755" s="237"/>
      <c r="T755" s="238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9" t="s">
        <v>145</v>
      </c>
      <c r="AU755" s="239" t="s">
        <v>143</v>
      </c>
      <c r="AV755" s="13" t="s">
        <v>81</v>
      </c>
      <c r="AW755" s="13" t="s">
        <v>30</v>
      </c>
      <c r="AX755" s="13" t="s">
        <v>73</v>
      </c>
      <c r="AY755" s="239" t="s">
        <v>134</v>
      </c>
    </row>
    <row r="756" s="14" customFormat="1">
      <c r="A756" s="14"/>
      <c r="B756" s="240"/>
      <c r="C756" s="241"/>
      <c r="D756" s="231" t="s">
        <v>145</v>
      </c>
      <c r="E756" s="242" t="s">
        <v>1</v>
      </c>
      <c r="F756" s="243" t="s">
        <v>142</v>
      </c>
      <c r="G756" s="241"/>
      <c r="H756" s="244">
        <v>4</v>
      </c>
      <c r="I756" s="245"/>
      <c r="J756" s="241"/>
      <c r="K756" s="241"/>
      <c r="L756" s="246"/>
      <c r="M756" s="247"/>
      <c r="N756" s="248"/>
      <c r="O756" s="248"/>
      <c r="P756" s="248"/>
      <c r="Q756" s="248"/>
      <c r="R756" s="248"/>
      <c r="S756" s="248"/>
      <c r="T756" s="249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0" t="s">
        <v>145</v>
      </c>
      <c r="AU756" s="250" t="s">
        <v>143</v>
      </c>
      <c r="AV756" s="14" t="s">
        <v>143</v>
      </c>
      <c r="AW756" s="14" t="s">
        <v>30</v>
      </c>
      <c r="AX756" s="14" t="s">
        <v>73</v>
      </c>
      <c r="AY756" s="250" t="s">
        <v>134</v>
      </c>
    </row>
    <row r="757" s="15" customFormat="1">
      <c r="A757" s="15"/>
      <c r="B757" s="251"/>
      <c r="C757" s="252"/>
      <c r="D757" s="231" t="s">
        <v>145</v>
      </c>
      <c r="E757" s="253" t="s">
        <v>1</v>
      </c>
      <c r="F757" s="254" t="s">
        <v>168</v>
      </c>
      <c r="G757" s="252"/>
      <c r="H757" s="255">
        <v>7</v>
      </c>
      <c r="I757" s="256"/>
      <c r="J757" s="252"/>
      <c r="K757" s="252"/>
      <c r="L757" s="257"/>
      <c r="M757" s="258"/>
      <c r="N757" s="259"/>
      <c r="O757" s="259"/>
      <c r="P757" s="259"/>
      <c r="Q757" s="259"/>
      <c r="R757" s="259"/>
      <c r="S757" s="259"/>
      <c r="T757" s="260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61" t="s">
        <v>145</v>
      </c>
      <c r="AU757" s="261" t="s">
        <v>143</v>
      </c>
      <c r="AV757" s="15" t="s">
        <v>142</v>
      </c>
      <c r="AW757" s="15" t="s">
        <v>30</v>
      </c>
      <c r="AX757" s="15" t="s">
        <v>81</v>
      </c>
      <c r="AY757" s="261" t="s">
        <v>134</v>
      </c>
    </row>
    <row r="758" s="2" customFormat="1" ht="16.5" customHeight="1">
      <c r="A758" s="38"/>
      <c r="B758" s="39"/>
      <c r="C758" s="215" t="s">
        <v>983</v>
      </c>
      <c r="D758" s="215" t="s">
        <v>138</v>
      </c>
      <c r="E758" s="216" t="s">
        <v>984</v>
      </c>
      <c r="F758" s="217" t="s">
        <v>985</v>
      </c>
      <c r="G758" s="218" t="s">
        <v>141</v>
      </c>
      <c r="H758" s="219">
        <v>6</v>
      </c>
      <c r="I758" s="220"/>
      <c r="J758" s="221">
        <f>ROUND(I758*H758,2)</f>
        <v>0</v>
      </c>
      <c r="K758" s="222"/>
      <c r="L758" s="44"/>
      <c r="M758" s="223" t="s">
        <v>1</v>
      </c>
      <c r="N758" s="224" t="s">
        <v>39</v>
      </c>
      <c r="O758" s="91"/>
      <c r="P758" s="225">
        <f>O758*H758</f>
        <v>0</v>
      </c>
      <c r="Q758" s="225">
        <v>0</v>
      </c>
      <c r="R758" s="225">
        <f>Q758*H758</f>
        <v>0</v>
      </c>
      <c r="S758" s="225">
        <v>0</v>
      </c>
      <c r="T758" s="226">
        <f>S758*H758</f>
        <v>0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227" t="s">
        <v>142</v>
      </c>
      <c r="AT758" s="227" t="s">
        <v>138</v>
      </c>
      <c r="AU758" s="227" t="s">
        <v>143</v>
      </c>
      <c r="AY758" s="17" t="s">
        <v>134</v>
      </c>
      <c r="BE758" s="228">
        <f>IF(N758="základní",J758,0)</f>
        <v>0</v>
      </c>
      <c r="BF758" s="228">
        <f>IF(N758="snížená",J758,0)</f>
        <v>0</v>
      </c>
      <c r="BG758" s="228">
        <f>IF(N758="zákl. přenesená",J758,0)</f>
        <v>0</v>
      </c>
      <c r="BH758" s="228">
        <f>IF(N758="sníž. přenesená",J758,0)</f>
        <v>0</v>
      </c>
      <c r="BI758" s="228">
        <f>IF(N758="nulová",J758,0)</f>
        <v>0</v>
      </c>
      <c r="BJ758" s="17" t="s">
        <v>143</v>
      </c>
      <c r="BK758" s="228">
        <f>ROUND(I758*H758,2)</f>
        <v>0</v>
      </c>
      <c r="BL758" s="17" t="s">
        <v>142</v>
      </c>
      <c r="BM758" s="227" t="s">
        <v>986</v>
      </c>
    </row>
    <row r="759" s="14" customFormat="1">
      <c r="A759" s="14"/>
      <c r="B759" s="240"/>
      <c r="C759" s="241"/>
      <c r="D759" s="231" t="s">
        <v>145</v>
      </c>
      <c r="E759" s="242" t="s">
        <v>1</v>
      </c>
      <c r="F759" s="243" t="s">
        <v>987</v>
      </c>
      <c r="G759" s="241"/>
      <c r="H759" s="244">
        <v>6</v>
      </c>
      <c r="I759" s="245"/>
      <c r="J759" s="241"/>
      <c r="K759" s="241"/>
      <c r="L759" s="246"/>
      <c r="M759" s="247"/>
      <c r="N759" s="248"/>
      <c r="O759" s="248"/>
      <c r="P759" s="248"/>
      <c r="Q759" s="248"/>
      <c r="R759" s="248"/>
      <c r="S759" s="248"/>
      <c r="T759" s="249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0" t="s">
        <v>145</v>
      </c>
      <c r="AU759" s="250" t="s">
        <v>143</v>
      </c>
      <c r="AV759" s="14" t="s">
        <v>143</v>
      </c>
      <c r="AW759" s="14" t="s">
        <v>30</v>
      </c>
      <c r="AX759" s="14" t="s">
        <v>81</v>
      </c>
      <c r="AY759" s="250" t="s">
        <v>134</v>
      </c>
    </row>
    <row r="760" s="2" customFormat="1" ht="16.5" customHeight="1">
      <c r="A760" s="38"/>
      <c r="B760" s="39"/>
      <c r="C760" s="262" t="s">
        <v>988</v>
      </c>
      <c r="D760" s="262" t="s">
        <v>248</v>
      </c>
      <c r="E760" s="263" t="s">
        <v>989</v>
      </c>
      <c r="F760" s="264" t="s">
        <v>990</v>
      </c>
      <c r="G760" s="265" t="s">
        <v>141</v>
      </c>
      <c r="H760" s="266">
        <v>4</v>
      </c>
      <c r="I760" s="267"/>
      <c r="J760" s="268">
        <f>ROUND(I760*H760,2)</f>
        <v>0</v>
      </c>
      <c r="K760" s="269"/>
      <c r="L760" s="270"/>
      <c r="M760" s="271" t="s">
        <v>1</v>
      </c>
      <c r="N760" s="272" t="s">
        <v>39</v>
      </c>
      <c r="O760" s="91"/>
      <c r="P760" s="225">
        <f>O760*H760</f>
        <v>0</v>
      </c>
      <c r="Q760" s="225">
        <v>0.00040000000000000002</v>
      </c>
      <c r="R760" s="225">
        <f>Q760*H760</f>
        <v>0.0016000000000000001</v>
      </c>
      <c r="S760" s="225">
        <v>0</v>
      </c>
      <c r="T760" s="226">
        <f>S760*H760</f>
        <v>0</v>
      </c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227" t="s">
        <v>251</v>
      </c>
      <c r="AT760" s="227" t="s">
        <v>248</v>
      </c>
      <c r="AU760" s="227" t="s">
        <v>143</v>
      </c>
      <c r="AY760" s="17" t="s">
        <v>134</v>
      </c>
      <c r="BE760" s="228">
        <f>IF(N760="základní",J760,0)</f>
        <v>0</v>
      </c>
      <c r="BF760" s="228">
        <f>IF(N760="snížená",J760,0)</f>
        <v>0</v>
      </c>
      <c r="BG760" s="228">
        <f>IF(N760="zákl. přenesená",J760,0)</f>
        <v>0</v>
      </c>
      <c r="BH760" s="228">
        <f>IF(N760="sníž. přenesená",J760,0)</f>
        <v>0</v>
      </c>
      <c r="BI760" s="228">
        <f>IF(N760="nulová",J760,0)</f>
        <v>0</v>
      </c>
      <c r="BJ760" s="17" t="s">
        <v>143</v>
      </c>
      <c r="BK760" s="228">
        <f>ROUND(I760*H760,2)</f>
        <v>0</v>
      </c>
      <c r="BL760" s="17" t="s">
        <v>142</v>
      </c>
      <c r="BM760" s="227" t="s">
        <v>991</v>
      </c>
    </row>
    <row r="761" s="13" customFormat="1">
      <c r="A761" s="13"/>
      <c r="B761" s="229"/>
      <c r="C761" s="230"/>
      <c r="D761" s="231" t="s">
        <v>145</v>
      </c>
      <c r="E761" s="232" t="s">
        <v>1</v>
      </c>
      <c r="F761" s="233" t="s">
        <v>992</v>
      </c>
      <c r="G761" s="230"/>
      <c r="H761" s="232" t="s">
        <v>1</v>
      </c>
      <c r="I761" s="234"/>
      <c r="J761" s="230"/>
      <c r="K761" s="230"/>
      <c r="L761" s="235"/>
      <c r="M761" s="236"/>
      <c r="N761" s="237"/>
      <c r="O761" s="237"/>
      <c r="P761" s="237"/>
      <c r="Q761" s="237"/>
      <c r="R761" s="237"/>
      <c r="S761" s="237"/>
      <c r="T761" s="238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9" t="s">
        <v>145</v>
      </c>
      <c r="AU761" s="239" t="s">
        <v>143</v>
      </c>
      <c r="AV761" s="13" t="s">
        <v>81</v>
      </c>
      <c r="AW761" s="13" t="s">
        <v>30</v>
      </c>
      <c r="AX761" s="13" t="s">
        <v>73</v>
      </c>
      <c r="AY761" s="239" t="s">
        <v>134</v>
      </c>
    </row>
    <row r="762" s="14" customFormat="1">
      <c r="A762" s="14"/>
      <c r="B762" s="240"/>
      <c r="C762" s="241"/>
      <c r="D762" s="231" t="s">
        <v>145</v>
      </c>
      <c r="E762" s="242" t="s">
        <v>1</v>
      </c>
      <c r="F762" s="243" t="s">
        <v>142</v>
      </c>
      <c r="G762" s="241"/>
      <c r="H762" s="244">
        <v>4</v>
      </c>
      <c r="I762" s="245"/>
      <c r="J762" s="241"/>
      <c r="K762" s="241"/>
      <c r="L762" s="246"/>
      <c r="M762" s="247"/>
      <c r="N762" s="248"/>
      <c r="O762" s="248"/>
      <c r="P762" s="248"/>
      <c r="Q762" s="248"/>
      <c r="R762" s="248"/>
      <c r="S762" s="248"/>
      <c r="T762" s="249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0" t="s">
        <v>145</v>
      </c>
      <c r="AU762" s="250" t="s">
        <v>143</v>
      </c>
      <c r="AV762" s="14" t="s">
        <v>143</v>
      </c>
      <c r="AW762" s="14" t="s">
        <v>30</v>
      </c>
      <c r="AX762" s="14" t="s">
        <v>81</v>
      </c>
      <c r="AY762" s="250" t="s">
        <v>134</v>
      </c>
    </row>
    <row r="763" s="2" customFormat="1" ht="16.5" customHeight="1">
      <c r="A763" s="38"/>
      <c r="B763" s="39"/>
      <c r="C763" s="262" t="s">
        <v>993</v>
      </c>
      <c r="D763" s="262" t="s">
        <v>248</v>
      </c>
      <c r="E763" s="263" t="s">
        <v>994</v>
      </c>
      <c r="F763" s="264" t="s">
        <v>995</v>
      </c>
      <c r="G763" s="265" t="s">
        <v>141</v>
      </c>
      <c r="H763" s="266">
        <v>2</v>
      </c>
      <c r="I763" s="267"/>
      <c r="J763" s="268">
        <f>ROUND(I763*H763,2)</f>
        <v>0</v>
      </c>
      <c r="K763" s="269"/>
      <c r="L763" s="270"/>
      <c r="M763" s="271" t="s">
        <v>1</v>
      </c>
      <c r="N763" s="272" t="s">
        <v>39</v>
      </c>
      <c r="O763" s="91"/>
      <c r="P763" s="225">
        <f>O763*H763</f>
        <v>0</v>
      </c>
      <c r="Q763" s="225">
        <v>0.00040000000000000002</v>
      </c>
      <c r="R763" s="225">
        <f>Q763*H763</f>
        <v>0.00080000000000000004</v>
      </c>
      <c r="S763" s="225">
        <v>0</v>
      </c>
      <c r="T763" s="226">
        <f>S763*H763</f>
        <v>0</v>
      </c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R763" s="227" t="s">
        <v>386</v>
      </c>
      <c r="AT763" s="227" t="s">
        <v>248</v>
      </c>
      <c r="AU763" s="227" t="s">
        <v>143</v>
      </c>
      <c r="AY763" s="17" t="s">
        <v>134</v>
      </c>
      <c r="BE763" s="228">
        <f>IF(N763="základní",J763,0)</f>
        <v>0</v>
      </c>
      <c r="BF763" s="228">
        <f>IF(N763="snížená",J763,0)</f>
        <v>0</v>
      </c>
      <c r="BG763" s="228">
        <f>IF(N763="zákl. přenesená",J763,0)</f>
        <v>0</v>
      </c>
      <c r="BH763" s="228">
        <f>IF(N763="sníž. přenesená",J763,0)</f>
        <v>0</v>
      </c>
      <c r="BI763" s="228">
        <f>IF(N763="nulová",J763,0)</f>
        <v>0</v>
      </c>
      <c r="BJ763" s="17" t="s">
        <v>143</v>
      </c>
      <c r="BK763" s="228">
        <f>ROUND(I763*H763,2)</f>
        <v>0</v>
      </c>
      <c r="BL763" s="17" t="s">
        <v>195</v>
      </c>
      <c r="BM763" s="227" t="s">
        <v>996</v>
      </c>
    </row>
    <row r="764" s="13" customFormat="1">
      <c r="A764" s="13"/>
      <c r="B764" s="229"/>
      <c r="C764" s="230"/>
      <c r="D764" s="231" t="s">
        <v>145</v>
      </c>
      <c r="E764" s="232" t="s">
        <v>1</v>
      </c>
      <c r="F764" s="233" t="s">
        <v>997</v>
      </c>
      <c r="G764" s="230"/>
      <c r="H764" s="232" t="s">
        <v>1</v>
      </c>
      <c r="I764" s="234"/>
      <c r="J764" s="230"/>
      <c r="K764" s="230"/>
      <c r="L764" s="235"/>
      <c r="M764" s="236"/>
      <c r="N764" s="237"/>
      <c r="O764" s="237"/>
      <c r="P764" s="237"/>
      <c r="Q764" s="237"/>
      <c r="R764" s="237"/>
      <c r="S764" s="237"/>
      <c r="T764" s="238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9" t="s">
        <v>145</v>
      </c>
      <c r="AU764" s="239" t="s">
        <v>143</v>
      </c>
      <c r="AV764" s="13" t="s">
        <v>81</v>
      </c>
      <c r="AW764" s="13" t="s">
        <v>30</v>
      </c>
      <c r="AX764" s="13" t="s">
        <v>73</v>
      </c>
      <c r="AY764" s="239" t="s">
        <v>134</v>
      </c>
    </row>
    <row r="765" s="14" customFormat="1">
      <c r="A765" s="14"/>
      <c r="B765" s="240"/>
      <c r="C765" s="241"/>
      <c r="D765" s="231" t="s">
        <v>145</v>
      </c>
      <c r="E765" s="242" t="s">
        <v>1</v>
      </c>
      <c r="F765" s="243" t="s">
        <v>143</v>
      </c>
      <c r="G765" s="241"/>
      <c r="H765" s="244">
        <v>2</v>
      </c>
      <c r="I765" s="245"/>
      <c r="J765" s="241"/>
      <c r="K765" s="241"/>
      <c r="L765" s="246"/>
      <c r="M765" s="247"/>
      <c r="N765" s="248"/>
      <c r="O765" s="248"/>
      <c r="P765" s="248"/>
      <c r="Q765" s="248"/>
      <c r="R765" s="248"/>
      <c r="S765" s="248"/>
      <c r="T765" s="249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0" t="s">
        <v>145</v>
      </c>
      <c r="AU765" s="250" t="s">
        <v>143</v>
      </c>
      <c r="AV765" s="14" t="s">
        <v>143</v>
      </c>
      <c r="AW765" s="14" t="s">
        <v>30</v>
      </c>
      <c r="AX765" s="14" t="s">
        <v>81</v>
      </c>
      <c r="AY765" s="250" t="s">
        <v>134</v>
      </c>
    </row>
    <row r="766" s="2" customFormat="1" ht="16.5" customHeight="1">
      <c r="A766" s="38"/>
      <c r="B766" s="39"/>
      <c r="C766" s="215" t="s">
        <v>998</v>
      </c>
      <c r="D766" s="215" t="s">
        <v>138</v>
      </c>
      <c r="E766" s="216" t="s">
        <v>999</v>
      </c>
      <c r="F766" s="217" t="s">
        <v>1000</v>
      </c>
      <c r="G766" s="218" t="s">
        <v>141</v>
      </c>
      <c r="H766" s="219">
        <v>1</v>
      </c>
      <c r="I766" s="220"/>
      <c r="J766" s="221">
        <f>ROUND(I766*H766,2)</f>
        <v>0</v>
      </c>
      <c r="K766" s="222"/>
      <c r="L766" s="44"/>
      <c r="M766" s="223" t="s">
        <v>1</v>
      </c>
      <c r="N766" s="224" t="s">
        <v>39</v>
      </c>
      <c r="O766" s="91"/>
      <c r="P766" s="225">
        <f>O766*H766</f>
        <v>0</v>
      </c>
      <c r="Q766" s="225">
        <v>0</v>
      </c>
      <c r="R766" s="225">
        <f>Q766*H766</f>
        <v>0</v>
      </c>
      <c r="S766" s="225">
        <v>0</v>
      </c>
      <c r="T766" s="226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27" t="s">
        <v>195</v>
      </c>
      <c r="AT766" s="227" t="s">
        <v>138</v>
      </c>
      <c r="AU766" s="227" t="s">
        <v>143</v>
      </c>
      <c r="AY766" s="17" t="s">
        <v>134</v>
      </c>
      <c r="BE766" s="228">
        <f>IF(N766="základní",J766,0)</f>
        <v>0</v>
      </c>
      <c r="BF766" s="228">
        <f>IF(N766="snížená",J766,0)</f>
        <v>0</v>
      </c>
      <c r="BG766" s="228">
        <f>IF(N766="zákl. přenesená",J766,0)</f>
        <v>0</v>
      </c>
      <c r="BH766" s="228">
        <f>IF(N766="sníž. přenesená",J766,0)</f>
        <v>0</v>
      </c>
      <c r="BI766" s="228">
        <f>IF(N766="nulová",J766,0)</f>
        <v>0</v>
      </c>
      <c r="BJ766" s="17" t="s">
        <v>143</v>
      </c>
      <c r="BK766" s="228">
        <f>ROUND(I766*H766,2)</f>
        <v>0</v>
      </c>
      <c r="BL766" s="17" t="s">
        <v>195</v>
      </c>
      <c r="BM766" s="227" t="s">
        <v>1001</v>
      </c>
    </row>
    <row r="767" s="13" customFormat="1">
      <c r="A767" s="13"/>
      <c r="B767" s="229"/>
      <c r="C767" s="230"/>
      <c r="D767" s="231" t="s">
        <v>145</v>
      </c>
      <c r="E767" s="232" t="s">
        <v>1</v>
      </c>
      <c r="F767" s="233" t="s">
        <v>1002</v>
      </c>
      <c r="G767" s="230"/>
      <c r="H767" s="232" t="s">
        <v>1</v>
      </c>
      <c r="I767" s="234"/>
      <c r="J767" s="230"/>
      <c r="K767" s="230"/>
      <c r="L767" s="235"/>
      <c r="M767" s="236"/>
      <c r="N767" s="237"/>
      <c r="O767" s="237"/>
      <c r="P767" s="237"/>
      <c r="Q767" s="237"/>
      <c r="R767" s="237"/>
      <c r="S767" s="237"/>
      <c r="T767" s="238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9" t="s">
        <v>145</v>
      </c>
      <c r="AU767" s="239" t="s">
        <v>143</v>
      </c>
      <c r="AV767" s="13" t="s">
        <v>81</v>
      </c>
      <c r="AW767" s="13" t="s">
        <v>30</v>
      </c>
      <c r="AX767" s="13" t="s">
        <v>73</v>
      </c>
      <c r="AY767" s="239" t="s">
        <v>134</v>
      </c>
    </row>
    <row r="768" s="14" customFormat="1">
      <c r="A768" s="14"/>
      <c r="B768" s="240"/>
      <c r="C768" s="241"/>
      <c r="D768" s="231" t="s">
        <v>145</v>
      </c>
      <c r="E768" s="242" t="s">
        <v>1</v>
      </c>
      <c r="F768" s="243" t="s">
        <v>81</v>
      </c>
      <c r="G768" s="241"/>
      <c r="H768" s="244">
        <v>1</v>
      </c>
      <c r="I768" s="245"/>
      <c r="J768" s="241"/>
      <c r="K768" s="241"/>
      <c r="L768" s="246"/>
      <c r="M768" s="247"/>
      <c r="N768" s="248"/>
      <c r="O768" s="248"/>
      <c r="P768" s="248"/>
      <c r="Q768" s="248"/>
      <c r="R768" s="248"/>
      <c r="S768" s="248"/>
      <c r="T768" s="249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0" t="s">
        <v>145</v>
      </c>
      <c r="AU768" s="250" t="s">
        <v>143</v>
      </c>
      <c r="AV768" s="14" t="s">
        <v>143</v>
      </c>
      <c r="AW768" s="14" t="s">
        <v>30</v>
      </c>
      <c r="AX768" s="14" t="s">
        <v>81</v>
      </c>
      <c r="AY768" s="250" t="s">
        <v>134</v>
      </c>
    </row>
    <row r="769" s="2" customFormat="1" ht="16.5" customHeight="1">
      <c r="A769" s="38"/>
      <c r="B769" s="39"/>
      <c r="C769" s="262" t="s">
        <v>1003</v>
      </c>
      <c r="D769" s="262" t="s">
        <v>248</v>
      </c>
      <c r="E769" s="263" t="s">
        <v>1004</v>
      </c>
      <c r="F769" s="264" t="s">
        <v>1005</v>
      </c>
      <c r="G769" s="265" t="s">
        <v>141</v>
      </c>
      <c r="H769" s="266">
        <v>1</v>
      </c>
      <c r="I769" s="267"/>
      <c r="J769" s="268">
        <f>ROUND(I769*H769,2)</f>
        <v>0</v>
      </c>
      <c r="K769" s="269"/>
      <c r="L769" s="270"/>
      <c r="M769" s="271" t="s">
        <v>1</v>
      </c>
      <c r="N769" s="272" t="s">
        <v>39</v>
      </c>
      <c r="O769" s="91"/>
      <c r="P769" s="225">
        <f>O769*H769</f>
        <v>0</v>
      </c>
      <c r="Q769" s="225">
        <v>0.00040000000000000002</v>
      </c>
      <c r="R769" s="225">
        <f>Q769*H769</f>
        <v>0.00040000000000000002</v>
      </c>
      <c r="S769" s="225">
        <v>0</v>
      </c>
      <c r="T769" s="226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27" t="s">
        <v>251</v>
      </c>
      <c r="AT769" s="227" t="s">
        <v>248</v>
      </c>
      <c r="AU769" s="227" t="s">
        <v>143</v>
      </c>
      <c r="AY769" s="17" t="s">
        <v>134</v>
      </c>
      <c r="BE769" s="228">
        <f>IF(N769="základní",J769,0)</f>
        <v>0</v>
      </c>
      <c r="BF769" s="228">
        <f>IF(N769="snížená",J769,0)</f>
        <v>0</v>
      </c>
      <c r="BG769" s="228">
        <f>IF(N769="zákl. přenesená",J769,0)</f>
        <v>0</v>
      </c>
      <c r="BH769" s="228">
        <f>IF(N769="sníž. přenesená",J769,0)</f>
        <v>0</v>
      </c>
      <c r="BI769" s="228">
        <f>IF(N769="nulová",J769,0)</f>
        <v>0</v>
      </c>
      <c r="BJ769" s="17" t="s">
        <v>143</v>
      </c>
      <c r="BK769" s="228">
        <f>ROUND(I769*H769,2)</f>
        <v>0</v>
      </c>
      <c r="BL769" s="17" t="s">
        <v>142</v>
      </c>
      <c r="BM769" s="227" t="s">
        <v>1006</v>
      </c>
    </row>
    <row r="770" s="2" customFormat="1" ht="24.15" customHeight="1">
      <c r="A770" s="38"/>
      <c r="B770" s="39"/>
      <c r="C770" s="215" t="s">
        <v>1007</v>
      </c>
      <c r="D770" s="215" t="s">
        <v>138</v>
      </c>
      <c r="E770" s="216" t="s">
        <v>1008</v>
      </c>
      <c r="F770" s="217" t="s">
        <v>1009</v>
      </c>
      <c r="G770" s="218" t="s">
        <v>141</v>
      </c>
      <c r="H770" s="219">
        <v>2</v>
      </c>
      <c r="I770" s="220"/>
      <c r="J770" s="221">
        <f>ROUND(I770*H770,2)</f>
        <v>0</v>
      </c>
      <c r="K770" s="222"/>
      <c r="L770" s="44"/>
      <c r="M770" s="223" t="s">
        <v>1</v>
      </c>
      <c r="N770" s="224" t="s">
        <v>39</v>
      </c>
      <c r="O770" s="91"/>
      <c r="P770" s="225">
        <f>O770*H770</f>
        <v>0</v>
      </c>
      <c r="Q770" s="225">
        <v>0</v>
      </c>
      <c r="R770" s="225">
        <f>Q770*H770</f>
        <v>0</v>
      </c>
      <c r="S770" s="225">
        <v>0</v>
      </c>
      <c r="T770" s="226">
        <f>S770*H770</f>
        <v>0</v>
      </c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R770" s="227" t="s">
        <v>195</v>
      </c>
      <c r="AT770" s="227" t="s">
        <v>138</v>
      </c>
      <c r="AU770" s="227" t="s">
        <v>143</v>
      </c>
      <c r="AY770" s="17" t="s">
        <v>134</v>
      </c>
      <c r="BE770" s="228">
        <f>IF(N770="základní",J770,0)</f>
        <v>0</v>
      </c>
      <c r="BF770" s="228">
        <f>IF(N770="snížená",J770,0)</f>
        <v>0</v>
      </c>
      <c r="BG770" s="228">
        <f>IF(N770="zákl. přenesená",J770,0)</f>
        <v>0</v>
      </c>
      <c r="BH770" s="228">
        <f>IF(N770="sníž. přenesená",J770,0)</f>
        <v>0</v>
      </c>
      <c r="BI770" s="228">
        <f>IF(N770="nulová",J770,0)</f>
        <v>0</v>
      </c>
      <c r="BJ770" s="17" t="s">
        <v>143</v>
      </c>
      <c r="BK770" s="228">
        <f>ROUND(I770*H770,2)</f>
        <v>0</v>
      </c>
      <c r="BL770" s="17" t="s">
        <v>195</v>
      </c>
      <c r="BM770" s="227" t="s">
        <v>1010</v>
      </c>
    </row>
    <row r="771" s="14" customFormat="1">
      <c r="A771" s="14"/>
      <c r="B771" s="240"/>
      <c r="C771" s="241"/>
      <c r="D771" s="231" t="s">
        <v>145</v>
      </c>
      <c r="E771" s="242" t="s">
        <v>1</v>
      </c>
      <c r="F771" s="243" t="s">
        <v>143</v>
      </c>
      <c r="G771" s="241"/>
      <c r="H771" s="244">
        <v>2</v>
      </c>
      <c r="I771" s="245"/>
      <c r="J771" s="241"/>
      <c r="K771" s="241"/>
      <c r="L771" s="246"/>
      <c r="M771" s="247"/>
      <c r="N771" s="248"/>
      <c r="O771" s="248"/>
      <c r="P771" s="248"/>
      <c r="Q771" s="248"/>
      <c r="R771" s="248"/>
      <c r="S771" s="248"/>
      <c r="T771" s="249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0" t="s">
        <v>145</v>
      </c>
      <c r="AU771" s="250" t="s">
        <v>143</v>
      </c>
      <c r="AV771" s="14" t="s">
        <v>143</v>
      </c>
      <c r="AW771" s="14" t="s">
        <v>30</v>
      </c>
      <c r="AX771" s="14" t="s">
        <v>81</v>
      </c>
      <c r="AY771" s="250" t="s">
        <v>134</v>
      </c>
    </row>
    <row r="772" s="2" customFormat="1" ht="24.15" customHeight="1">
      <c r="A772" s="38"/>
      <c r="B772" s="39"/>
      <c r="C772" s="262" t="s">
        <v>1011</v>
      </c>
      <c r="D772" s="262" t="s">
        <v>248</v>
      </c>
      <c r="E772" s="263" t="s">
        <v>1012</v>
      </c>
      <c r="F772" s="264" t="s">
        <v>1013</v>
      </c>
      <c r="G772" s="265" t="s">
        <v>141</v>
      </c>
      <c r="H772" s="266">
        <v>2</v>
      </c>
      <c r="I772" s="267"/>
      <c r="J772" s="268">
        <f>ROUND(I772*H772,2)</f>
        <v>0</v>
      </c>
      <c r="K772" s="269"/>
      <c r="L772" s="270"/>
      <c r="M772" s="271" t="s">
        <v>1</v>
      </c>
      <c r="N772" s="272" t="s">
        <v>39</v>
      </c>
      <c r="O772" s="91"/>
      <c r="P772" s="225">
        <f>O772*H772</f>
        <v>0</v>
      </c>
      <c r="Q772" s="225">
        <v>0.00046999999999999999</v>
      </c>
      <c r="R772" s="225">
        <f>Q772*H772</f>
        <v>0.00093999999999999997</v>
      </c>
      <c r="S772" s="225">
        <v>0</v>
      </c>
      <c r="T772" s="226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27" t="s">
        <v>386</v>
      </c>
      <c r="AT772" s="227" t="s">
        <v>248</v>
      </c>
      <c r="AU772" s="227" t="s">
        <v>143</v>
      </c>
      <c r="AY772" s="17" t="s">
        <v>134</v>
      </c>
      <c r="BE772" s="228">
        <f>IF(N772="základní",J772,0)</f>
        <v>0</v>
      </c>
      <c r="BF772" s="228">
        <f>IF(N772="snížená",J772,0)</f>
        <v>0</v>
      </c>
      <c r="BG772" s="228">
        <f>IF(N772="zákl. přenesená",J772,0)</f>
        <v>0</v>
      </c>
      <c r="BH772" s="228">
        <f>IF(N772="sníž. přenesená",J772,0)</f>
        <v>0</v>
      </c>
      <c r="BI772" s="228">
        <f>IF(N772="nulová",J772,0)</f>
        <v>0</v>
      </c>
      <c r="BJ772" s="17" t="s">
        <v>143</v>
      </c>
      <c r="BK772" s="228">
        <f>ROUND(I772*H772,2)</f>
        <v>0</v>
      </c>
      <c r="BL772" s="17" t="s">
        <v>195</v>
      </c>
      <c r="BM772" s="227" t="s">
        <v>1014</v>
      </c>
    </row>
    <row r="773" s="14" customFormat="1">
      <c r="A773" s="14"/>
      <c r="B773" s="240"/>
      <c r="C773" s="241"/>
      <c r="D773" s="231" t="s">
        <v>145</v>
      </c>
      <c r="E773" s="242" t="s">
        <v>1</v>
      </c>
      <c r="F773" s="243" t="s">
        <v>143</v>
      </c>
      <c r="G773" s="241"/>
      <c r="H773" s="244">
        <v>2</v>
      </c>
      <c r="I773" s="245"/>
      <c r="J773" s="241"/>
      <c r="K773" s="241"/>
      <c r="L773" s="246"/>
      <c r="M773" s="247"/>
      <c r="N773" s="248"/>
      <c r="O773" s="248"/>
      <c r="P773" s="248"/>
      <c r="Q773" s="248"/>
      <c r="R773" s="248"/>
      <c r="S773" s="248"/>
      <c r="T773" s="249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0" t="s">
        <v>145</v>
      </c>
      <c r="AU773" s="250" t="s">
        <v>143</v>
      </c>
      <c r="AV773" s="14" t="s">
        <v>143</v>
      </c>
      <c r="AW773" s="14" t="s">
        <v>30</v>
      </c>
      <c r="AX773" s="14" t="s">
        <v>81</v>
      </c>
      <c r="AY773" s="250" t="s">
        <v>134</v>
      </c>
    </row>
    <row r="774" s="2" customFormat="1" ht="21.75" customHeight="1">
      <c r="A774" s="38"/>
      <c r="B774" s="39"/>
      <c r="C774" s="215" t="s">
        <v>1015</v>
      </c>
      <c r="D774" s="215" t="s">
        <v>138</v>
      </c>
      <c r="E774" s="216" t="s">
        <v>1016</v>
      </c>
      <c r="F774" s="217" t="s">
        <v>1017</v>
      </c>
      <c r="G774" s="218" t="s">
        <v>141</v>
      </c>
      <c r="H774" s="219">
        <v>6</v>
      </c>
      <c r="I774" s="220"/>
      <c r="J774" s="221">
        <f>ROUND(I774*H774,2)</f>
        <v>0</v>
      </c>
      <c r="K774" s="222"/>
      <c r="L774" s="44"/>
      <c r="M774" s="223" t="s">
        <v>1</v>
      </c>
      <c r="N774" s="224" t="s">
        <v>39</v>
      </c>
      <c r="O774" s="91"/>
      <c r="P774" s="225">
        <f>O774*H774</f>
        <v>0</v>
      </c>
      <c r="Q774" s="225">
        <v>0</v>
      </c>
      <c r="R774" s="225">
        <f>Q774*H774</f>
        <v>0</v>
      </c>
      <c r="S774" s="225">
        <v>0.00059999999999999995</v>
      </c>
      <c r="T774" s="226">
        <f>S774*H774</f>
        <v>0.0035999999999999999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227" t="s">
        <v>195</v>
      </c>
      <c r="AT774" s="227" t="s">
        <v>138</v>
      </c>
      <c r="AU774" s="227" t="s">
        <v>143</v>
      </c>
      <c r="AY774" s="17" t="s">
        <v>134</v>
      </c>
      <c r="BE774" s="228">
        <f>IF(N774="základní",J774,0)</f>
        <v>0</v>
      </c>
      <c r="BF774" s="228">
        <f>IF(N774="snížená",J774,0)</f>
        <v>0</v>
      </c>
      <c r="BG774" s="228">
        <f>IF(N774="zákl. přenesená",J774,0)</f>
        <v>0</v>
      </c>
      <c r="BH774" s="228">
        <f>IF(N774="sníž. přenesená",J774,0)</f>
        <v>0</v>
      </c>
      <c r="BI774" s="228">
        <f>IF(N774="nulová",J774,0)</f>
        <v>0</v>
      </c>
      <c r="BJ774" s="17" t="s">
        <v>143</v>
      </c>
      <c r="BK774" s="228">
        <f>ROUND(I774*H774,2)</f>
        <v>0</v>
      </c>
      <c r="BL774" s="17" t="s">
        <v>195</v>
      </c>
      <c r="BM774" s="227" t="s">
        <v>1018</v>
      </c>
    </row>
    <row r="775" s="14" customFormat="1">
      <c r="A775" s="14"/>
      <c r="B775" s="240"/>
      <c r="C775" s="241"/>
      <c r="D775" s="231" t="s">
        <v>145</v>
      </c>
      <c r="E775" s="242" t="s">
        <v>1</v>
      </c>
      <c r="F775" s="243" t="s">
        <v>154</v>
      </c>
      <c r="G775" s="241"/>
      <c r="H775" s="244">
        <v>6</v>
      </c>
      <c r="I775" s="245"/>
      <c r="J775" s="241"/>
      <c r="K775" s="241"/>
      <c r="L775" s="246"/>
      <c r="M775" s="247"/>
      <c r="N775" s="248"/>
      <c r="O775" s="248"/>
      <c r="P775" s="248"/>
      <c r="Q775" s="248"/>
      <c r="R775" s="248"/>
      <c r="S775" s="248"/>
      <c r="T775" s="249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0" t="s">
        <v>145</v>
      </c>
      <c r="AU775" s="250" t="s">
        <v>143</v>
      </c>
      <c r="AV775" s="14" t="s">
        <v>143</v>
      </c>
      <c r="AW775" s="14" t="s">
        <v>30</v>
      </c>
      <c r="AX775" s="14" t="s">
        <v>81</v>
      </c>
      <c r="AY775" s="250" t="s">
        <v>134</v>
      </c>
    </row>
    <row r="776" s="2" customFormat="1" ht="21.75" customHeight="1">
      <c r="A776" s="38"/>
      <c r="B776" s="39"/>
      <c r="C776" s="215" t="s">
        <v>1019</v>
      </c>
      <c r="D776" s="215" t="s">
        <v>138</v>
      </c>
      <c r="E776" s="216" t="s">
        <v>1020</v>
      </c>
      <c r="F776" s="217" t="s">
        <v>1021</v>
      </c>
      <c r="G776" s="218" t="s">
        <v>141</v>
      </c>
      <c r="H776" s="219">
        <v>1</v>
      </c>
      <c r="I776" s="220"/>
      <c r="J776" s="221">
        <f>ROUND(I776*H776,2)</f>
        <v>0</v>
      </c>
      <c r="K776" s="222"/>
      <c r="L776" s="44"/>
      <c r="M776" s="223" t="s">
        <v>1</v>
      </c>
      <c r="N776" s="224" t="s">
        <v>39</v>
      </c>
      <c r="O776" s="91"/>
      <c r="P776" s="225">
        <f>O776*H776</f>
        <v>0</v>
      </c>
      <c r="Q776" s="225">
        <v>0</v>
      </c>
      <c r="R776" s="225">
        <f>Q776*H776</f>
        <v>0</v>
      </c>
      <c r="S776" s="225">
        <v>0</v>
      </c>
      <c r="T776" s="226">
        <f>S776*H776</f>
        <v>0</v>
      </c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R776" s="227" t="s">
        <v>195</v>
      </c>
      <c r="AT776" s="227" t="s">
        <v>138</v>
      </c>
      <c r="AU776" s="227" t="s">
        <v>143</v>
      </c>
      <c r="AY776" s="17" t="s">
        <v>134</v>
      </c>
      <c r="BE776" s="228">
        <f>IF(N776="základní",J776,0)</f>
        <v>0</v>
      </c>
      <c r="BF776" s="228">
        <f>IF(N776="snížená",J776,0)</f>
        <v>0</v>
      </c>
      <c r="BG776" s="228">
        <f>IF(N776="zákl. přenesená",J776,0)</f>
        <v>0</v>
      </c>
      <c r="BH776" s="228">
        <f>IF(N776="sníž. přenesená",J776,0)</f>
        <v>0</v>
      </c>
      <c r="BI776" s="228">
        <f>IF(N776="nulová",J776,0)</f>
        <v>0</v>
      </c>
      <c r="BJ776" s="17" t="s">
        <v>143</v>
      </c>
      <c r="BK776" s="228">
        <f>ROUND(I776*H776,2)</f>
        <v>0</v>
      </c>
      <c r="BL776" s="17" t="s">
        <v>195</v>
      </c>
      <c r="BM776" s="227" t="s">
        <v>1022</v>
      </c>
    </row>
    <row r="777" s="14" customFormat="1">
      <c r="A777" s="14"/>
      <c r="B777" s="240"/>
      <c r="C777" s="241"/>
      <c r="D777" s="231" t="s">
        <v>145</v>
      </c>
      <c r="E777" s="242" t="s">
        <v>1</v>
      </c>
      <c r="F777" s="243" t="s">
        <v>81</v>
      </c>
      <c r="G777" s="241"/>
      <c r="H777" s="244">
        <v>1</v>
      </c>
      <c r="I777" s="245"/>
      <c r="J777" s="241"/>
      <c r="K777" s="241"/>
      <c r="L777" s="246"/>
      <c r="M777" s="247"/>
      <c r="N777" s="248"/>
      <c r="O777" s="248"/>
      <c r="P777" s="248"/>
      <c r="Q777" s="248"/>
      <c r="R777" s="248"/>
      <c r="S777" s="248"/>
      <c r="T777" s="249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0" t="s">
        <v>145</v>
      </c>
      <c r="AU777" s="250" t="s">
        <v>143</v>
      </c>
      <c r="AV777" s="14" t="s">
        <v>143</v>
      </c>
      <c r="AW777" s="14" t="s">
        <v>30</v>
      </c>
      <c r="AX777" s="14" t="s">
        <v>81</v>
      </c>
      <c r="AY777" s="250" t="s">
        <v>134</v>
      </c>
    </row>
    <row r="778" s="2" customFormat="1" ht="16.5" customHeight="1">
      <c r="A778" s="38"/>
      <c r="B778" s="39"/>
      <c r="C778" s="215" t="s">
        <v>1023</v>
      </c>
      <c r="D778" s="215" t="s">
        <v>138</v>
      </c>
      <c r="E778" s="216" t="s">
        <v>1024</v>
      </c>
      <c r="F778" s="217" t="s">
        <v>1025</v>
      </c>
      <c r="G778" s="218" t="s">
        <v>141</v>
      </c>
      <c r="H778" s="219">
        <v>1</v>
      </c>
      <c r="I778" s="220"/>
      <c r="J778" s="221">
        <f>ROUND(I778*H778,2)</f>
        <v>0</v>
      </c>
      <c r="K778" s="222"/>
      <c r="L778" s="44"/>
      <c r="M778" s="223" t="s">
        <v>1</v>
      </c>
      <c r="N778" s="224" t="s">
        <v>39</v>
      </c>
      <c r="O778" s="91"/>
      <c r="P778" s="225">
        <f>O778*H778</f>
        <v>0</v>
      </c>
      <c r="Q778" s="225">
        <v>0</v>
      </c>
      <c r="R778" s="225">
        <f>Q778*H778</f>
        <v>0</v>
      </c>
      <c r="S778" s="225">
        <v>0.0015</v>
      </c>
      <c r="T778" s="226">
        <f>S778*H778</f>
        <v>0.0015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227" t="s">
        <v>195</v>
      </c>
      <c r="AT778" s="227" t="s">
        <v>138</v>
      </c>
      <c r="AU778" s="227" t="s">
        <v>143</v>
      </c>
      <c r="AY778" s="17" t="s">
        <v>134</v>
      </c>
      <c r="BE778" s="228">
        <f>IF(N778="základní",J778,0)</f>
        <v>0</v>
      </c>
      <c r="BF778" s="228">
        <f>IF(N778="snížená",J778,0)</f>
        <v>0</v>
      </c>
      <c r="BG778" s="228">
        <f>IF(N778="zákl. přenesená",J778,0)</f>
        <v>0</v>
      </c>
      <c r="BH778" s="228">
        <f>IF(N778="sníž. přenesená",J778,0)</f>
        <v>0</v>
      </c>
      <c r="BI778" s="228">
        <f>IF(N778="nulová",J778,0)</f>
        <v>0</v>
      </c>
      <c r="BJ778" s="17" t="s">
        <v>143</v>
      </c>
      <c r="BK778" s="228">
        <f>ROUND(I778*H778,2)</f>
        <v>0</v>
      </c>
      <c r="BL778" s="17" t="s">
        <v>195</v>
      </c>
      <c r="BM778" s="227" t="s">
        <v>1026</v>
      </c>
    </row>
    <row r="779" s="14" customFormat="1">
      <c r="A779" s="14"/>
      <c r="B779" s="240"/>
      <c r="C779" s="241"/>
      <c r="D779" s="231" t="s">
        <v>145</v>
      </c>
      <c r="E779" s="242" t="s">
        <v>1</v>
      </c>
      <c r="F779" s="243" t="s">
        <v>81</v>
      </c>
      <c r="G779" s="241"/>
      <c r="H779" s="244">
        <v>1</v>
      </c>
      <c r="I779" s="245"/>
      <c r="J779" s="241"/>
      <c r="K779" s="241"/>
      <c r="L779" s="246"/>
      <c r="M779" s="247"/>
      <c r="N779" s="248"/>
      <c r="O779" s="248"/>
      <c r="P779" s="248"/>
      <c r="Q779" s="248"/>
      <c r="R779" s="248"/>
      <c r="S779" s="248"/>
      <c r="T779" s="249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0" t="s">
        <v>145</v>
      </c>
      <c r="AU779" s="250" t="s">
        <v>143</v>
      </c>
      <c r="AV779" s="14" t="s">
        <v>143</v>
      </c>
      <c r="AW779" s="14" t="s">
        <v>30</v>
      </c>
      <c r="AX779" s="14" t="s">
        <v>81</v>
      </c>
      <c r="AY779" s="250" t="s">
        <v>134</v>
      </c>
    </row>
    <row r="780" s="2" customFormat="1" ht="37.8" customHeight="1">
      <c r="A780" s="38"/>
      <c r="B780" s="39"/>
      <c r="C780" s="215" t="s">
        <v>1027</v>
      </c>
      <c r="D780" s="215" t="s">
        <v>138</v>
      </c>
      <c r="E780" s="216" t="s">
        <v>1028</v>
      </c>
      <c r="F780" s="217" t="s">
        <v>1029</v>
      </c>
      <c r="G780" s="218" t="s">
        <v>141</v>
      </c>
      <c r="H780" s="219">
        <v>1</v>
      </c>
      <c r="I780" s="220"/>
      <c r="J780" s="221">
        <f>ROUND(I780*H780,2)</f>
        <v>0</v>
      </c>
      <c r="K780" s="222"/>
      <c r="L780" s="44"/>
      <c r="M780" s="223" t="s">
        <v>1</v>
      </c>
      <c r="N780" s="224" t="s">
        <v>39</v>
      </c>
      <c r="O780" s="91"/>
      <c r="P780" s="225">
        <f>O780*H780</f>
        <v>0</v>
      </c>
      <c r="Q780" s="225">
        <v>0</v>
      </c>
      <c r="R780" s="225">
        <f>Q780*H780</f>
        <v>0</v>
      </c>
      <c r="S780" s="225">
        <v>0</v>
      </c>
      <c r="T780" s="226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27" t="s">
        <v>195</v>
      </c>
      <c r="AT780" s="227" t="s">
        <v>138</v>
      </c>
      <c r="AU780" s="227" t="s">
        <v>143</v>
      </c>
      <c r="AY780" s="17" t="s">
        <v>134</v>
      </c>
      <c r="BE780" s="228">
        <f>IF(N780="základní",J780,0)</f>
        <v>0</v>
      </c>
      <c r="BF780" s="228">
        <f>IF(N780="snížená",J780,0)</f>
        <v>0</v>
      </c>
      <c r="BG780" s="228">
        <f>IF(N780="zákl. přenesená",J780,0)</f>
        <v>0</v>
      </c>
      <c r="BH780" s="228">
        <f>IF(N780="sníž. přenesená",J780,0)</f>
        <v>0</v>
      </c>
      <c r="BI780" s="228">
        <f>IF(N780="nulová",J780,0)</f>
        <v>0</v>
      </c>
      <c r="BJ780" s="17" t="s">
        <v>143</v>
      </c>
      <c r="BK780" s="228">
        <f>ROUND(I780*H780,2)</f>
        <v>0</v>
      </c>
      <c r="BL780" s="17" t="s">
        <v>195</v>
      </c>
      <c r="BM780" s="227" t="s">
        <v>1030</v>
      </c>
    </row>
    <row r="781" s="13" customFormat="1">
      <c r="A781" s="13"/>
      <c r="B781" s="229"/>
      <c r="C781" s="230"/>
      <c r="D781" s="231" t="s">
        <v>145</v>
      </c>
      <c r="E781" s="232" t="s">
        <v>1</v>
      </c>
      <c r="F781" s="233" t="s">
        <v>225</v>
      </c>
      <c r="G781" s="230"/>
      <c r="H781" s="232" t="s">
        <v>1</v>
      </c>
      <c r="I781" s="234"/>
      <c r="J781" s="230"/>
      <c r="K781" s="230"/>
      <c r="L781" s="235"/>
      <c r="M781" s="236"/>
      <c r="N781" s="237"/>
      <c r="O781" s="237"/>
      <c r="P781" s="237"/>
      <c r="Q781" s="237"/>
      <c r="R781" s="237"/>
      <c r="S781" s="237"/>
      <c r="T781" s="238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39" t="s">
        <v>145</v>
      </c>
      <c r="AU781" s="239" t="s">
        <v>143</v>
      </c>
      <c r="AV781" s="13" t="s">
        <v>81</v>
      </c>
      <c r="AW781" s="13" t="s">
        <v>30</v>
      </c>
      <c r="AX781" s="13" t="s">
        <v>73</v>
      </c>
      <c r="AY781" s="239" t="s">
        <v>134</v>
      </c>
    </row>
    <row r="782" s="14" customFormat="1">
      <c r="A782" s="14"/>
      <c r="B782" s="240"/>
      <c r="C782" s="241"/>
      <c r="D782" s="231" t="s">
        <v>145</v>
      </c>
      <c r="E782" s="242" t="s">
        <v>1</v>
      </c>
      <c r="F782" s="243" t="s">
        <v>81</v>
      </c>
      <c r="G782" s="241"/>
      <c r="H782" s="244">
        <v>1</v>
      </c>
      <c r="I782" s="245"/>
      <c r="J782" s="241"/>
      <c r="K782" s="241"/>
      <c r="L782" s="246"/>
      <c r="M782" s="247"/>
      <c r="N782" s="248"/>
      <c r="O782" s="248"/>
      <c r="P782" s="248"/>
      <c r="Q782" s="248"/>
      <c r="R782" s="248"/>
      <c r="S782" s="248"/>
      <c r="T782" s="249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0" t="s">
        <v>145</v>
      </c>
      <c r="AU782" s="250" t="s">
        <v>143</v>
      </c>
      <c r="AV782" s="14" t="s">
        <v>143</v>
      </c>
      <c r="AW782" s="14" t="s">
        <v>30</v>
      </c>
      <c r="AX782" s="14" t="s">
        <v>73</v>
      </c>
      <c r="AY782" s="250" t="s">
        <v>134</v>
      </c>
    </row>
    <row r="783" s="15" customFormat="1">
      <c r="A783" s="15"/>
      <c r="B783" s="251"/>
      <c r="C783" s="252"/>
      <c r="D783" s="231" t="s">
        <v>145</v>
      </c>
      <c r="E783" s="253" t="s">
        <v>1</v>
      </c>
      <c r="F783" s="254" t="s">
        <v>168</v>
      </c>
      <c r="G783" s="252"/>
      <c r="H783" s="255">
        <v>1</v>
      </c>
      <c r="I783" s="256"/>
      <c r="J783" s="252"/>
      <c r="K783" s="252"/>
      <c r="L783" s="257"/>
      <c r="M783" s="258"/>
      <c r="N783" s="259"/>
      <c r="O783" s="259"/>
      <c r="P783" s="259"/>
      <c r="Q783" s="259"/>
      <c r="R783" s="259"/>
      <c r="S783" s="259"/>
      <c r="T783" s="260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61" t="s">
        <v>145</v>
      </c>
      <c r="AU783" s="261" t="s">
        <v>143</v>
      </c>
      <c r="AV783" s="15" t="s">
        <v>142</v>
      </c>
      <c r="AW783" s="15" t="s">
        <v>30</v>
      </c>
      <c r="AX783" s="15" t="s">
        <v>81</v>
      </c>
      <c r="AY783" s="261" t="s">
        <v>134</v>
      </c>
    </row>
    <row r="784" s="2" customFormat="1" ht="16.5" customHeight="1">
      <c r="A784" s="38"/>
      <c r="B784" s="39"/>
      <c r="C784" s="262" t="s">
        <v>1031</v>
      </c>
      <c r="D784" s="262" t="s">
        <v>248</v>
      </c>
      <c r="E784" s="263" t="s">
        <v>1032</v>
      </c>
      <c r="F784" s="264" t="s">
        <v>1033</v>
      </c>
      <c r="G784" s="265" t="s">
        <v>141</v>
      </c>
      <c r="H784" s="266">
        <v>1</v>
      </c>
      <c r="I784" s="267"/>
      <c r="J784" s="268">
        <f>ROUND(I784*H784,2)</f>
        <v>0</v>
      </c>
      <c r="K784" s="269"/>
      <c r="L784" s="270"/>
      <c r="M784" s="271" t="s">
        <v>1</v>
      </c>
      <c r="N784" s="272" t="s">
        <v>39</v>
      </c>
      <c r="O784" s="91"/>
      <c r="P784" s="225">
        <f>O784*H784</f>
        <v>0</v>
      </c>
      <c r="Q784" s="225">
        <v>0.00036999999999999999</v>
      </c>
      <c r="R784" s="225">
        <f>Q784*H784</f>
        <v>0.00036999999999999999</v>
      </c>
      <c r="S784" s="225">
        <v>0</v>
      </c>
      <c r="T784" s="226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27" t="s">
        <v>386</v>
      </c>
      <c r="AT784" s="227" t="s">
        <v>248</v>
      </c>
      <c r="AU784" s="227" t="s">
        <v>143</v>
      </c>
      <c r="AY784" s="17" t="s">
        <v>134</v>
      </c>
      <c r="BE784" s="228">
        <f>IF(N784="základní",J784,0)</f>
        <v>0</v>
      </c>
      <c r="BF784" s="228">
        <f>IF(N784="snížená",J784,0)</f>
        <v>0</v>
      </c>
      <c r="BG784" s="228">
        <f>IF(N784="zákl. přenesená",J784,0)</f>
        <v>0</v>
      </c>
      <c r="BH784" s="228">
        <f>IF(N784="sníž. přenesená",J784,0)</f>
        <v>0</v>
      </c>
      <c r="BI784" s="228">
        <f>IF(N784="nulová",J784,0)</f>
        <v>0</v>
      </c>
      <c r="BJ784" s="17" t="s">
        <v>143</v>
      </c>
      <c r="BK784" s="228">
        <f>ROUND(I784*H784,2)</f>
        <v>0</v>
      </c>
      <c r="BL784" s="17" t="s">
        <v>195</v>
      </c>
      <c r="BM784" s="227" t="s">
        <v>1034</v>
      </c>
    </row>
    <row r="785" s="13" customFormat="1">
      <c r="A785" s="13"/>
      <c r="B785" s="229"/>
      <c r="C785" s="230"/>
      <c r="D785" s="231" t="s">
        <v>145</v>
      </c>
      <c r="E785" s="232" t="s">
        <v>1</v>
      </c>
      <c r="F785" s="233" t="s">
        <v>1035</v>
      </c>
      <c r="G785" s="230"/>
      <c r="H785" s="232" t="s">
        <v>1</v>
      </c>
      <c r="I785" s="234"/>
      <c r="J785" s="230"/>
      <c r="K785" s="230"/>
      <c r="L785" s="235"/>
      <c r="M785" s="236"/>
      <c r="N785" s="237"/>
      <c r="O785" s="237"/>
      <c r="P785" s="237"/>
      <c r="Q785" s="237"/>
      <c r="R785" s="237"/>
      <c r="S785" s="237"/>
      <c r="T785" s="238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39" t="s">
        <v>145</v>
      </c>
      <c r="AU785" s="239" t="s">
        <v>143</v>
      </c>
      <c r="AV785" s="13" t="s">
        <v>81</v>
      </c>
      <c r="AW785" s="13" t="s">
        <v>30</v>
      </c>
      <c r="AX785" s="13" t="s">
        <v>73</v>
      </c>
      <c r="AY785" s="239" t="s">
        <v>134</v>
      </c>
    </row>
    <row r="786" s="14" customFormat="1">
      <c r="A786" s="14"/>
      <c r="B786" s="240"/>
      <c r="C786" s="241"/>
      <c r="D786" s="231" t="s">
        <v>145</v>
      </c>
      <c r="E786" s="242" t="s">
        <v>1</v>
      </c>
      <c r="F786" s="243" t="s">
        <v>81</v>
      </c>
      <c r="G786" s="241"/>
      <c r="H786" s="244">
        <v>1</v>
      </c>
      <c r="I786" s="245"/>
      <c r="J786" s="241"/>
      <c r="K786" s="241"/>
      <c r="L786" s="246"/>
      <c r="M786" s="247"/>
      <c r="N786" s="248"/>
      <c r="O786" s="248"/>
      <c r="P786" s="248"/>
      <c r="Q786" s="248"/>
      <c r="R786" s="248"/>
      <c r="S786" s="248"/>
      <c r="T786" s="249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0" t="s">
        <v>145</v>
      </c>
      <c r="AU786" s="250" t="s">
        <v>143</v>
      </c>
      <c r="AV786" s="14" t="s">
        <v>143</v>
      </c>
      <c r="AW786" s="14" t="s">
        <v>30</v>
      </c>
      <c r="AX786" s="14" t="s">
        <v>81</v>
      </c>
      <c r="AY786" s="250" t="s">
        <v>134</v>
      </c>
    </row>
    <row r="787" s="2" customFormat="1" ht="16.5" customHeight="1">
      <c r="A787" s="38"/>
      <c r="B787" s="39"/>
      <c r="C787" s="215" t="s">
        <v>1036</v>
      </c>
      <c r="D787" s="215" t="s">
        <v>138</v>
      </c>
      <c r="E787" s="216" t="s">
        <v>1037</v>
      </c>
      <c r="F787" s="217" t="s">
        <v>1038</v>
      </c>
      <c r="G787" s="218" t="s">
        <v>141</v>
      </c>
      <c r="H787" s="219">
        <v>6</v>
      </c>
      <c r="I787" s="220"/>
      <c r="J787" s="221">
        <f>ROUND(I787*H787,2)</f>
        <v>0</v>
      </c>
      <c r="K787" s="222"/>
      <c r="L787" s="44"/>
      <c r="M787" s="223" t="s">
        <v>1</v>
      </c>
      <c r="N787" s="224" t="s">
        <v>39</v>
      </c>
      <c r="O787" s="91"/>
      <c r="P787" s="225">
        <f>O787*H787</f>
        <v>0</v>
      </c>
      <c r="Q787" s="225">
        <v>0</v>
      </c>
      <c r="R787" s="225">
        <f>Q787*H787</f>
        <v>0</v>
      </c>
      <c r="S787" s="225">
        <v>0</v>
      </c>
      <c r="T787" s="226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27" t="s">
        <v>195</v>
      </c>
      <c r="AT787" s="227" t="s">
        <v>138</v>
      </c>
      <c r="AU787" s="227" t="s">
        <v>143</v>
      </c>
      <c r="AY787" s="17" t="s">
        <v>134</v>
      </c>
      <c r="BE787" s="228">
        <f>IF(N787="základní",J787,0)</f>
        <v>0</v>
      </c>
      <c r="BF787" s="228">
        <f>IF(N787="snížená",J787,0)</f>
        <v>0</v>
      </c>
      <c r="BG787" s="228">
        <f>IF(N787="zákl. přenesená",J787,0)</f>
        <v>0</v>
      </c>
      <c r="BH787" s="228">
        <f>IF(N787="sníž. přenesená",J787,0)</f>
        <v>0</v>
      </c>
      <c r="BI787" s="228">
        <f>IF(N787="nulová",J787,0)</f>
        <v>0</v>
      </c>
      <c r="BJ787" s="17" t="s">
        <v>143</v>
      </c>
      <c r="BK787" s="228">
        <f>ROUND(I787*H787,2)</f>
        <v>0</v>
      </c>
      <c r="BL787" s="17" t="s">
        <v>195</v>
      </c>
      <c r="BM787" s="227" t="s">
        <v>1039</v>
      </c>
    </row>
    <row r="788" s="14" customFormat="1">
      <c r="A788" s="14"/>
      <c r="B788" s="240"/>
      <c r="C788" s="241"/>
      <c r="D788" s="231" t="s">
        <v>145</v>
      </c>
      <c r="E788" s="242" t="s">
        <v>1</v>
      </c>
      <c r="F788" s="243" t="s">
        <v>154</v>
      </c>
      <c r="G788" s="241"/>
      <c r="H788" s="244">
        <v>6</v>
      </c>
      <c r="I788" s="245"/>
      <c r="J788" s="241"/>
      <c r="K788" s="241"/>
      <c r="L788" s="246"/>
      <c r="M788" s="247"/>
      <c r="N788" s="248"/>
      <c r="O788" s="248"/>
      <c r="P788" s="248"/>
      <c r="Q788" s="248"/>
      <c r="R788" s="248"/>
      <c r="S788" s="248"/>
      <c r="T788" s="249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0" t="s">
        <v>145</v>
      </c>
      <c r="AU788" s="250" t="s">
        <v>143</v>
      </c>
      <c r="AV788" s="14" t="s">
        <v>143</v>
      </c>
      <c r="AW788" s="14" t="s">
        <v>30</v>
      </c>
      <c r="AX788" s="14" t="s">
        <v>81</v>
      </c>
      <c r="AY788" s="250" t="s">
        <v>134</v>
      </c>
    </row>
    <row r="789" s="2" customFormat="1" ht="24.15" customHeight="1">
      <c r="A789" s="38"/>
      <c r="B789" s="39"/>
      <c r="C789" s="262" t="s">
        <v>1040</v>
      </c>
      <c r="D789" s="262" t="s">
        <v>248</v>
      </c>
      <c r="E789" s="263" t="s">
        <v>1041</v>
      </c>
      <c r="F789" s="264" t="s">
        <v>1042</v>
      </c>
      <c r="G789" s="265" t="s">
        <v>141</v>
      </c>
      <c r="H789" s="266">
        <v>6</v>
      </c>
      <c r="I789" s="267"/>
      <c r="J789" s="268">
        <f>ROUND(I789*H789,2)</f>
        <v>0</v>
      </c>
      <c r="K789" s="269"/>
      <c r="L789" s="270"/>
      <c r="M789" s="271" t="s">
        <v>1</v>
      </c>
      <c r="N789" s="272" t="s">
        <v>39</v>
      </c>
      <c r="O789" s="91"/>
      <c r="P789" s="225">
        <f>O789*H789</f>
        <v>0</v>
      </c>
      <c r="Q789" s="225">
        <v>2.0000000000000002E-05</v>
      </c>
      <c r="R789" s="225">
        <f>Q789*H789</f>
        <v>0.00012000000000000002</v>
      </c>
      <c r="S789" s="225">
        <v>0</v>
      </c>
      <c r="T789" s="226">
        <f>S789*H789</f>
        <v>0</v>
      </c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R789" s="227" t="s">
        <v>251</v>
      </c>
      <c r="AT789" s="227" t="s">
        <v>248</v>
      </c>
      <c r="AU789" s="227" t="s">
        <v>143</v>
      </c>
      <c r="AY789" s="17" t="s">
        <v>134</v>
      </c>
      <c r="BE789" s="228">
        <f>IF(N789="základní",J789,0)</f>
        <v>0</v>
      </c>
      <c r="BF789" s="228">
        <f>IF(N789="snížená",J789,0)</f>
        <v>0</v>
      </c>
      <c r="BG789" s="228">
        <f>IF(N789="zákl. přenesená",J789,0)</f>
        <v>0</v>
      </c>
      <c r="BH789" s="228">
        <f>IF(N789="sníž. přenesená",J789,0)</f>
        <v>0</v>
      </c>
      <c r="BI789" s="228">
        <f>IF(N789="nulová",J789,0)</f>
        <v>0</v>
      </c>
      <c r="BJ789" s="17" t="s">
        <v>143</v>
      </c>
      <c r="BK789" s="228">
        <f>ROUND(I789*H789,2)</f>
        <v>0</v>
      </c>
      <c r="BL789" s="17" t="s">
        <v>142</v>
      </c>
      <c r="BM789" s="227" t="s">
        <v>1043</v>
      </c>
    </row>
    <row r="790" s="14" customFormat="1">
      <c r="A790" s="14"/>
      <c r="B790" s="240"/>
      <c r="C790" s="241"/>
      <c r="D790" s="231" t="s">
        <v>145</v>
      </c>
      <c r="E790" s="242" t="s">
        <v>1</v>
      </c>
      <c r="F790" s="243" t="s">
        <v>154</v>
      </c>
      <c r="G790" s="241"/>
      <c r="H790" s="244">
        <v>6</v>
      </c>
      <c r="I790" s="245"/>
      <c r="J790" s="241"/>
      <c r="K790" s="241"/>
      <c r="L790" s="246"/>
      <c r="M790" s="247"/>
      <c r="N790" s="248"/>
      <c r="O790" s="248"/>
      <c r="P790" s="248"/>
      <c r="Q790" s="248"/>
      <c r="R790" s="248"/>
      <c r="S790" s="248"/>
      <c r="T790" s="249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0" t="s">
        <v>145</v>
      </c>
      <c r="AU790" s="250" t="s">
        <v>143</v>
      </c>
      <c r="AV790" s="14" t="s">
        <v>143</v>
      </c>
      <c r="AW790" s="14" t="s">
        <v>30</v>
      </c>
      <c r="AX790" s="14" t="s">
        <v>81</v>
      </c>
      <c r="AY790" s="250" t="s">
        <v>134</v>
      </c>
    </row>
    <row r="791" s="2" customFormat="1" ht="16.5" customHeight="1">
      <c r="A791" s="38"/>
      <c r="B791" s="39"/>
      <c r="C791" s="262" t="s">
        <v>1044</v>
      </c>
      <c r="D791" s="262" t="s">
        <v>248</v>
      </c>
      <c r="E791" s="263" t="s">
        <v>1045</v>
      </c>
      <c r="F791" s="264" t="s">
        <v>1046</v>
      </c>
      <c r="G791" s="265" t="s">
        <v>141</v>
      </c>
      <c r="H791" s="266">
        <v>6</v>
      </c>
      <c r="I791" s="267"/>
      <c r="J791" s="268">
        <f>ROUND(I791*H791,2)</f>
        <v>0</v>
      </c>
      <c r="K791" s="269"/>
      <c r="L791" s="270"/>
      <c r="M791" s="271" t="s">
        <v>1</v>
      </c>
      <c r="N791" s="272" t="s">
        <v>39</v>
      </c>
      <c r="O791" s="91"/>
      <c r="P791" s="225">
        <f>O791*H791</f>
        <v>0</v>
      </c>
      <c r="Q791" s="225">
        <v>5.0000000000000002E-05</v>
      </c>
      <c r="R791" s="225">
        <f>Q791*H791</f>
        <v>0.00030000000000000003</v>
      </c>
      <c r="S791" s="225">
        <v>0</v>
      </c>
      <c r="T791" s="226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27" t="s">
        <v>386</v>
      </c>
      <c r="AT791" s="227" t="s">
        <v>248</v>
      </c>
      <c r="AU791" s="227" t="s">
        <v>143</v>
      </c>
      <c r="AY791" s="17" t="s">
        <v>134</v>
      </c>
      <c r="BE791" s="228">
        <f>IF(N791="základní",J791,0)</f>
        <v>0</v>
      </c>
      <c r="BF791" s="228">
        <f>IF(N791="snížená",J791,0)</f>
        <v>0</v>
      </c>
      <c r="BG791" s="228">
        <f>IF(N791="zákl. přenesená",J791,0)</f>
        <v>0</v>
      </c>
      <c r="BH791" s="228">
        <f>IF(N791="sníž. přenesená",J791,0)</f>
        <v>0</v>
      </c>
      <c r="BI791" s="228">
        <f>IF(N791="nulová",J791,0)</f>
        <v>0</v>
      </c>
      <c r="BJ791" s="17" t="s">
        <v>143</v>
      </c>
      <c r="BK791" s="228">
        <f>ROUND(I791*H791,2)</f>
        <v>0</v>
      </c>
      <c r="BL791" s="17" t="s">
        <v>195</v>
      </c>
      <c r="BM791" s="227" t="s">
        <v>1047</v>
      </c>
    </row>
    <row r="792" s="14" customFormat="1">
      <c r="A792" s="14"/>
      <c r="B792" s="240"/>
      <c r="C792" s="241"/>
      <c r="D792" s="231" t="s">
        <v>145</v>
      </c>
      <c r="E792" s="242" t="s">
        <v>1</v>
      </c>
      <c r="F792" s="243" t="s">
        <v>154</v>
      </c>
      <c r="G792" s="241"/>
      <c r="H792" s="244">
        <v>6</v>
      </c>
      <c r="I792" s="245"/>
      <c r="J792" s="241"/>
      <c r="K792" s="241"/>
      <c r="L792" s="246"/>
      <c r="M792" s="247"/>
      <c r="N792" s="248"/>
      <c r="O792" s="248"/>
      <c r="P792" s="248"/>
      <c r="Q792" s="248"/>
      <c r="R792" s="248"/>
      <c r="S792" s="248"/>
      <c r="T792" s="249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0" t="s">
        <v>145</v>
      </c>
      <c r="AU792" s="250" t="s">
        <v>143</v>
      </c>
      <c r="AV792" s="14" t="s">
        <v>143</v>
      </c>
      <c r="AW792" s="14" t="s">
        <v>30</v>
      </c>
      <c r="AX792" s="14" t="s">
        <v>81</v>
      </c>
      <c r="AY792" s="250" t="s">
        <v>134</v>
      </c>
    </row>
    <row r="793" s="2" customFormat="1" ht="37.8" customHeight="1">
      <c r="A793" s="38"/>
      <c r="B793" s="39"/>
      <c r="C793" s="215" t="s">
        <v>1048</v>
      </c>
      <c r="D793" s="215" t="s">
        <v>138</v>
      </c>
      <c r="E793" s="216" t="s">
        <v>1049</v>
      </c>
      <c r="F793" s="217" t="s">
        <v>1050</v>
      </c>
      <c r="G793" s="218" t="s">
        <v>141</v>
      </c>
      <c r="H793" s="219">
        <v>2</v>
      </c>
      <c r="I793" s="220"/>
      <c r="J793" s="221">
        <f>ROUND(I793*H793,2)</f>
        <v>0</v>
      </c>
      <c r="K793" s="222"/>
      <c r="L793" s="44"/>
      <c r="M793" s="223" t="s">
        <v>1</v>
      </c>
      <c r="N793" s="224" t="s">
        <v>39</v>
      </c>
      <c r="O793" s="91"/>
      <c r="P793" s="225">
        <f>O793*H793</f>
        <v>0</v>
      </c>
      <c r="Q793" s="225">
        <v>0</v>
      </c>
      <c r="R793" s="225">
        <f>Q793*H793</f>
        <v>0</v>
      </c>
      <c r="S793" s="225">
        <v>0.00080000000000000004</v>
      </c>
      <c r="T793" s="226">
        <f>S793*H793</f>
        <v>0.0016000000000000001</v>
      </c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  <c r="AR793" s="227" t="s">
        <v>195</v>
      </c>
      <c r="AT793" s="227" t="s">
        <v>138</v>
      </c>
      <c r="AU793" s="227" t="s">
        <v>143</v>
      </c>
      <c r="AY793" s="17" t="s">
        <v>134</v>
      </c>
      <c r="BE793" s="228">
        <f>IF(N793="základní",J793,0)</f>
        <v>0</v>
      </c>
      <c r="BF793" s="228">
        <f>IF(N793="snížená",J793,0)</f>
        <v>0</v>
      </c>
      <c r="BG793" s="228">
        <f>IF(N793="zákl. přenesená",J793,0)</f>
        <v>0</v>
      </c>
      <c r="BH793" s="228">
        <f>IF(N793="sníž. přenesená",J793,0)</f>
        <v>0</v>
      </c>
      <c r="BI793" s="228">
        <f>IF(N793="nulová",J793,0)</f>
        <v>0</v>
      </c>
      <c r="BJ793" s="17" t="s">
        <v>143</v>
      </c>
      <c r="BK793" s="228">
        <f>ROUND(I793*H793,2)</f>
        <v>0</v>
      </c>
      <c r="BL793" s="17" t="s">
        <v>195</v>
      </c>
      <c r="BM793" s="227" t="s">
        <v>1051</v>
      </c>
    </row>
    <row r="794" s="13" customFormat="1">
      <c r="A794" s="13"/>
      <c r="B794" s="229"/>
      <c r="C794" s="230"/>
      <c r="D794" s="231" t="s">
        <v>145</v>
      </c>
      <c r="E794" s="232" t="s">
        <v>1</v>
      </c>
      <c r="F794" s="233" t="s">
        <v>160</v>
      </c>
      <c r="G794" s="230"/>
      <c r="H794" s="232" t="s">
        <v>1</v>
      </c>
      <c r="I794" s="234"/>
      <c r="J794" s="230"/>
      <c r="K794" s="230"/>
      <c r="L794" s="235"/>
      <c r="M794" s="236"/>
      <c r="N794" s="237"/>
      <c r="O794" s="237"/>
      <c r="P794" s="237"/>
      <c r="Q794" s="237"/>
      <c r="R794" s="237"/>
      <c r="S794" s="237"/>
      <c r="T794" s="238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9" t="s">
        <v>145</v>
      </c>
      <c r="AU794" s="239" t="s">
        <v>143</v>
      </c>
      <c r="AV794" s="13" t="s">
        <v>81</v>
      </c>
      <c r="AW794" s="13" t="s">
        <v>30</v>
      </c>
      <c r="AX794" s="13" t="s">
        <v>73</v>
      </c>
      <c r="AY794" s="239" t="s">
        <v>134</v>
      </c>
    </row>
    <row r="795" s="14" customFormat="1">
      <c r="A795" s="14"/>
      <c r="B795" s="240"/>
      <c r="C795" s="241"/>
      <c r="D795" s="231" t="s">
        <v>145</v>
      </c>
      <c r="E795" s="242" t="s">
        <v>1</v>
      </c>
      <c r="F795" s="243" t="s">
        <v>81</v>
      </c>
      <c r="G795" s="241"/>
      <c r="H795" s="244">
        <v>1</v>
      </c>
      <c r="I795" s="245"/>
      <c r="J795" s="241"/>
      <c r="K795" s="241"/>
      <c r="L795" s="246"/>
      <c r="M795" s="247"/>
      <c r="N795" s="248"/>
      <c r="O795" s="248"/>
      <c r="P795" s="248"/>
      <c r="Q795" s="248"/>
      <c r="R795" s="248"/>
      <c r="S795" s="248"/>
      <c r="T795" s="249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0" t="s">
        <v>145</v>
      </c>
      <c r="AU795" s="250" t="s">
        <v>143</v>
      </c>
      <c r="AV795" s="14" t="s">
        <v>143</v>
      </c>
      <c r="AW795" s="14" t="s">
        <v>30</v>
      </c>
      <c r="AX795" s="14" t="s">
        <v>73</v>
      </c>
      <c r="AY795" s="250" t="s">
        <v>134</v>
      </c>
    </row>
    <row r="796" s="13" customFormat="1">
      <c r="A796" s="13"/>
      <c r="B796" s="229"/>
      <c r="C796" s="230"/>
      <c r="D796" s="231" t="s">
        <v>145</v>
      </c>
      <c r="E796" s="232" t="s">
        <v>1</v>
      </c>
      <c r="F796" s="233" t="s">
        <v>166</v>
      </c>
      <c r="G796" s="230"/>
      <c r="H796" s="232" t="s">
        <v>1</v>
      </c>
      <c r="I796" s="234"/>
      <c r="J796" s="230"/>
      <c r="K796" s="230"/>
      <c r="L796" s="235"/>
      <c r="M796" s="236"/>
      <c r="N796" s="237"/>
      <c r="O796" s="237"/>
      <c r="P796" s="237"/>
      <c r="Q796" s="237"/>
      <c r="R796" s="237"/>
      <c r="S796" s="237"/>
      <c r="T796" s="238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9" t="s">
        <v>145</v>
      </c>
      <c r="AU796" s="239" t="s">
        <v>143</v>
      </c>
      <c r="AV796" s="13" t="s">
        <v>81</v>
      </c>
      <c r="AW796" s="13" t="s">
        <v>30</v>
      </c>
      <c r="AX796" s="13" t="s">
        <v>73</v>
      </c>
      <c r="AY796" s="239" t="s">
        <v>134</v>
      </c>
    </row>
    <row r="797" s="14" customFormat="1">
      <c r="A797" s="14"/>
      <c r="B797" s="240"/>
      <c r="C797" s="241"/>
      <c r="D797" s="231" t="s">
        <v>145</v>
      </c>
      <c r="E797" s="242" t="s">
        <v>1</v>
      </c>
      <c r="F797" s="243" t="s">
        <v>73</v>
      </c>
      <c r="G797" s="241"/>
      <c r="H797" s="244">
        <v>0</v>
      </c>
      <c r="I797" s="245"/>
      <c r="J797" s="241"/>
      <c r="K797" s="241"/>
      <c r="L797" s="246"/>
      <c r="M797" s="247"/>
      <c r="N797" s="248"/>
      <c r="O797" s="248"/>
      <c r="P797" s="248"/>
      <c r="Q797" s="248"/>
      <c r="R797" s="248"/>
      <c r="S797" s="248"/>
      <c r="T797" s="249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0" t="s">
        <v>145</v>
      </c>
      <c r="AU797" s="250" t="s">
        <v>143</v>
      </c>
      <c r="AV797" s="14" t="s">
        <v>143</v>
      </c>
      <c r="AW797" s="14" t="s">
        <v>30</v>
      </c>
      <c r="AX797" s="14" t="s">
        <v>73</v>
      </c>
      <c r="AY797" s="250" t="s">
        <v>134</v>
      </c>
    </row>
    <row r="798" s="13" customFormat="1">
      <c r="A798" s="13"/>
      <c r="B798" s="229"/>
      <c r="C798" s="230"/>
      <c r="D798" s="231" t="s">
        <v>145</v>
      </c>
      <c r="E798" s="232" t="s">
        <v>1</v>
      </c>
      <c r="F798" s="233" t="s">
        <v>225</v>
      </c>
      <c r="G798" s="230"/>
      <c r="H798" s="232" t="s">
        <v>1</v>
      </c>
      <c r="I798" s="234"/>
      <c r="J798" s="230"/>
      <c r="K798" s="230"/>
      <c r="L798" s="235"/>
      <c r="M798" s="236"/>
      <c r="N798" s="237"/>
      <c r="O798" s="237"/>
      <c r="P798" s="237"/>
      <c r="Q798" s="237"/>
      <c r="R798" s="237"/>
      <c r="S798" s="237"/>
      <c r="T798" s="238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9" t="s">
        <v>145</v>
      </c>
      <c r="AU798" s="239" t="s">
        <v>143</v>
      </c>
      <c r="AV798" s="13" t="s">
        <v>81</v>
      </c>
      <c r="AW798" s="13" t="s">
        <v>30</v>
      </c>
      <c r="AX798" s="13" t="s">
        <v>73</v>
      </c>
      <c r="AY798" s="239" t="s">
        <v>134</v>
      </c>
    </row>
    <row r="799" s="14" customFormat="1">
      <c r="A799" s="14"/>
      <c r="B799" s="240"/>
      <c r="C799" s="241"/>
      <c r="D799" s="231" t="s">
        <v>145</v>
      </c>
      <c r="E799" s="242" t="s">
        <v>1</v>
      </c>
      <c r="F799" s="243" t="s">
        <v>81</v>
      </c>
      <c r="G799" s="241"/>
      <c r="H799" s="244">
        <v>1</v>
      </c>
      <c r="I799" s="245"/>
      <c r="J799" s="241"/>
      <c r="K799" s="241"/>
      <c r="L799" s="246"/>
      <c r="M799" s="247"/>
      <c r="N799" s="248"/>
      <c r="O799" s="248"/>
      <c r="P799" s="248"/>
      <c r="Q799" s="248"/>
      <c r="R799" s="248"/>
      <c r="S799" s="248"/>
      <c r="T799" s="249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0" t="s">
        <v>145</v>
      </c>
      <c r="AU799" s="250" t="s">
        <v>143</v>
      </c>
      <c r="AV799" s="14" t="s">
        <v>143</v>
      </c>
      <c r="AW799" s="14" t="s">
        <v>30</v>
      </c>
      <c r="AX799" s="14" t="s">
        <v>73</v>
      </c>
      <c r="AY799" s="250" t="s">
        <v>134</v>
      </c>
    </row>
    <row r="800" s="15" customFormat="1">
      <c r="A800" s="15"/>
      <c r="B800" s="251"/>
      <c r="C800" s="252"/>
      <c r="D800" s="231" t="s">
        <v>145</v>
      </c>
      <c r="E800" s="253" t="s">
        <v>1</v>
      </c>
      <c r="F800" s="254" t="s">
        <v>168</v>
      </c>
      <c r="G800" s="252"/>
      <c r="H800" s="255">
        <v>2</v>
      </c>
      <c r="I800" s="256"/>
      <c r="J800" s="252"/>
      <c r="K800" s="252"/>
      <c r="L800" s="257"/>
      <c r="M800" s="258"/>
      <c r="N800" s="259"/>
      <c r="O800" s="259"/>
      <c r="P800" s="259"/>
      <c r="Q800" s="259"/>
      <c r="R800" s="259"/>
      <c r="S800" s="259"/>
      <c r="T800" s="260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T800" s="261" t="s">
        <v>145</v>
      </c>
      <c r="AU800" s="261" t="s">
        <v>143</v>
      </c>
      <c r="AV800" s="15" t="s">
        <v>142</v>
      </c>
      <c r="AW800" s="15" t="s">
        <v>30</v>
      </c>
      <c r="AX800" s="15" t="s">
        <v>81</v>
      </c>
      <c r="AY800" s="261" t="s">
        <v>134</v>
      </c>
    </row>
    <row r="801" s="2" customFormat="1" ht="44.25" customHeight="1">
      <c r="A801" s="38"/>
      <c r="B801" s="39"/>
      <c r="C801" s="215" t="s">
        <v>1052</v>
      </c>
      <c r="D801" s="215" t="s">
        <v>138</v>
      </c>
      <c r="E801" s="216" t="s">
        <v>1053</v>
      </c>
      <c r="F801" s="217" t="s">
        <v>1054</v>
      </c>
      <c r="G801" s="218" t="s">
        <v>141</v>
      </c>
      <c r="H801" s="219">
        <v>1</v>
      </c>
      <c r="I801" s="220"/>
      <c r="J801" s="221">
        <f>ROUND(I801*H801,2)</f>
        <v>0</v>
      </c>
      <c r="K801" s="222"/>
      <c r="L801" s="44"/>
      <c r="M801" s="223" t="s">
        <v>1</v>
      </c>
      <c r="N801" s="224" t="s">
        <v>39</v>
      </c>
      <c r="O801" s="91"/>
      <c r="P801" s="225">
        <f>O801*H801</f>
        <v>0</v>
      </c>
      <c r="Q801" s="225">
        <v>0</v>
      </c>
      <c r="R801" s="225">
        <f>Q801*H801</f>
        <v>0</v>
      </c>
      <c r="S801" s="225">
        <v>0.00080000000000000004</v>
      </c>
      <c r="T801" s="226">
        <f>S801*H801</f>
        <v>0.00080000000000000004</v>
      </c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  <c r="AE801" s="38"/>
      <c r="AR801" s="227" t="s">
        <v>195</v>
      </c>
      <c r="AT801" s="227" t="s">
        <v>138</v>
      </c>
      <c r="AU801" s="227" t="s">
        <v>143</v>
      </c>
      <c r="AY801" s="17" t="s">
        <v>134</v>
      </c>
      <c r="BE801" s="228">
        <f>IF(N801="základní",J801,0)</f>
        <v>0</v>
      </c>
      <c r="BF801" s="228">
        <f>IF(N801="snížená",J801,0)</f>
        <v>0</v>
      </c>
      <c r="BG801" s="228">
        <f>IF(N801="zákl. přenesená",J801,0)</f>
        <v>0</v>
      </c>
      <c r="BH801" s="228">
        <f>IF(N801="sníž. přenesená",J801,0)</f>
        <v>0</v>
      </c>
      <c r="BI801" s="228">
        <f>IF(N801="nulová",J801,0)</f>
        <v>0</v>
      </c>
      <c r="BJ801" s="17" t="s">
        <v>143</v>
      </c>
      <c r="BK801" s="228">
        <f>ROUND(I801*H801,2)</f>
        <v>0</v>
      </c>
      <c r="BL801" s="17" t="s">
        <v>195</v>
      </c>
      <c r="BM801" s="227" t="s">
        <v>1055</v>
      </c>
    </row>
    <row r="802" s="13" customFormat="1">
      <c r="A802" s="13"/>
      <c r="B802" s="229"/>
      <c r="C802" s="230"/>
      <c r="D802" s="231" t="s">
        <v>145</v>
      </c>
      <c r="E802" s="232" t="s">
        <v>1</v>
      </c>
      <c r="F802" s="233" t="s">
        <v>162</v>
      </c>
      <c r="G802" s="230"/>
      <c r="H802" s="232" t="s">
        <v>1</v>
      </c>
      <c r="I802" s="234"/>
      <c r="J802" s="230"/>
      <c r="K802" s="230"/>
      <c r="L802" s="235"/>
      <c r="M802" s="236"/>
      <c r="N802" s="237"/>
      <c r="O802" s="237"/>
      <c r="P802" s="237"/>
      <c r="Q802" s="237"/>
      <c r="R802" s="237"/>
      <c r="S802" s="237"/>
      <c r="T802" s="23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9" t="s">
        <v>145</v>
      </c>
      <c r="AU802" s="239" t="s">
        <v>143</v>
      </c>
      <c r="AV802" s="13" t="s">
        <v>81</v>
      </c>
      <c r="AW802" s="13" t="s">
        <v>30</v>
      </c>
      <c r="AX802" s="13" t="s">
        <v>73</v>
      </c>
      <c r="AY802" s="239" t="s">
        <v>134</v>
      </c>
    </row>
    <row r="803" s="14" customFormat="1">
      <c r="A803" s="14"/>
      <c r="B803" s="240"/>
      <c r="C803" s="241"/>
      <c r="D803" s="231" t="s">
        <v>145</v>
      </c>
      <c r="E803" s="242" t="s">
        <v>1</v>
      </c>
      <c r="F803" s="243" t="s">
        <v>81</v>
      </c>
      <c r="G803" s="241"/>
      <c r="H803" s="244">
        <v>1</v>
      </c>
      <c r="I803" s="245"/>
      <c r="J803" s="241"/>
      <c r="K803" s="241"/>
      <c r="L803" s="246"/>
      <c r="M803" s="247"/>
      <c r="N803" s="248"/>
      <c r="O803" s="248"/>
      <c r="P803" s="248"/>
      <c r="Q803" s="248"/>
      <c r="R803" s="248"/>
      <c r="S803" s="248"/>
      <c r="T803" s="249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0" t="s">
        <v>145</v>
      </c>
      <c r="AU803" s="250" t="s">
        <v>143</v>
      </c>
      <c r="AV803" s="14" t="s">
        <v>143</v>
      </c>
      <c r="AW803" s="14" t="s">
        <v>30</v>
      </c>
      <c r="AX803" s="14" t="s">
        <v>73</v>
      </c>
      <c r="AY803" s="250" t="s">
        <v>134</v>
      </c>
    </row>
    <row r="804" s="15" customFormat="1">
      <c r="A804" s="15"/>
      <c r="B804" s="251"/>
      <c r="C804" s="252"/>
      <c r="D804" s="231" t="s">
        <v>145</v>
      </c>
      <c r="E804" s="253" t="s">
        <v>1</v>
      </c>
      <c r="F804" s="254" t="s">
        <v>168</v>
      </c>
      <c r="G804" s="252"/>
      <c r="H804" s="255">
        <v>1</v>
      </c>
      <c r="I804" s="256"/>
      <c r="J804" s="252"/>
      <c r="K804" s="252"/>
      <c r="L804" s="257"/>
      <c r="M804" s="258"/>
      <c r="N804" s="259"/>
      <c r="O804" s="259"/>
      <c r="P804" s="259"/>
      <c r="Q804" s="259"/>
      <c r="R804" s="259"/>
      <c r="S804" s="259"/>
      <c r="T804" s="260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61" t="s">
        <v>145</v>
      </c>
      <c r="AU804" s="261" t="s">
        <v>143</v>
      </c>
      <c r="AV804" s="15" t="s">
        <v>142</v>
      </c>
      <c r="AW804" s="15" t="s">
        <v>30</v>
      </c>
      <c r="AX804" s="15" t="s">
        <v>81</v>
      </c>
      <c r="AY804" s="261" t="s">
        <v>134</v>
      </c>
    </row>
    <row r="805" s="2" customFormat="1" ht="33" customHeight="1">
      <c r="A805" s="38"/>
      <c r="B805" s="39"/>
      <c r="C805" s="215" t="s">
        <v>1056</v>
      </c>
      <c r="D805" s="215" t="s">
        <v>138</v>
      </c>
      <c r="E805" s="216" t="s">
        <v>1057</v>
      </c>
      <c r="F805" s="217" t="s">
        <v>1058</v>
      </c>
      <c r="G805" s="218" t="s">
        <v>301</v>
      </c>
      <c r="H805" s="219">
        <v>30</v>
      </c>
      <c r="I805" s="220"/>
      <c r="J805" s="221">
        <f>ROUND(I805*H805,2)</f>
        <v>0</v>
      </c>
      <c r="K805" s="222"/>
      <c r="L805" s="44"/>
      <c r="M805" s="223" t="s">
        <v>1</v>
      </c>
      <c r="N805" s="224" t="s">
        <v>39</v>
      </c>
      <c r="O805" s="91"/>
      <c r="P805" s="225">
        <f>O805*H805</f>
        <v>0</v>
      </c>
      <c r="Q805" s="225">
        <v>0</v>
      </c>
      <c r="R805" s="225">
        <f>Q805*H805</f>
        <v>0</v>
      </c>
      <c r="S805" s="225">
        <v>0</v>
      </c>
      <c r="T805" s="226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227" t="s">
        <v>195</v>
      </c>
      <c r="AT805" s="227" t="s">
        <v>138</v>
      </c>
      <c r="AU805" s="227" t="s">
        <v>143</v>
      </c>
      <c r="AY805" s="17" t="s">
        <v>134</v>
      </c>
      <c r="BE805" s="228">
        <f>IF(N805="základní",J805,0)</f>
        <v>0</v>
      </c>
      <c r="BF805" s="228">
        <f>IF(N805="snížená",J805,0)</f>
        <v>0</v>
      </c>
      <c r="BG805" s="228">
        <f>IF(N805="zákl. přenesená",J805,0)</f>
        <v>0</v>
      </c>
      <c r="BH805" s="228">
        <f>IF(N805="sníž. přenesená",J805,0)</f>
        <v>0</v>
      </c>
      <c r="BI805" s="228">
        <f>IF(N805="nulová",J805,0)</f>
        <v>0</v>
      </c>
      <c r="BJ805" s="17" t="s">
        <v>143</v>
      </c>
      <c r="BK805" s="228">
        <f>ROUND(I805*H805,2)</f>
        <v>0</v>
      </c>
      <c r="BL805" s="17" t="s">
        <v>195</v>
      </c>
      <c r="BM805" s="227" t="s">
        <v>1059</v>
      </c>
    </row>
    <row r="806" s="13" customFormat="1">
      <c r="A806" s="13"/>
      <c r="B806" s="229"/>
      <c r="C806" s="230"/>
      <c r="D806" s="231" t="s">
        <v>145</v>
      </c>
      <c r="E806" s="232" t="s">
        <v>1</v>
      </c>
      <c r="F806" s="233" t="s">
        <v>1060</v>
      </c>
      <c r="G806" s="230"/>
      <c r="H806" s="232" t="s">
        <v>1</v>
      </c>
      <c r="I806" s="234"/>
      <c r="J806" s="230"/>
      <c r="K806" s="230"/>
      <c r="L806" s="235"/>
      <c r="M806" s="236"/>
      <c r="N806" s="237"/>
      <c r="O806" s="237"/>
      <c r="P806" s="237"/>
      <c r="Q806" s="237"/>
      <c r="R806" s="237"/>
      <c r="S806" s="237"/>
      <c r="T806" s="238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9" t="s">
        <v>145</v>
      </c>
      <c r="AU806" s="239" t="s">
        <v>143</v>
      </c>
      <c r="AV806" s="13" t="s">
        <v>81</v>
      </c>
      <c r="AW806" s="13" t="s">
        <v>30</v>
      </c>
      <c r="AX806" s="13" t="s">
        <v>73</v>
      </c>
      <c r="AY806" s="239" t="s">
        <v>134</v>
      </c>
    </row>
    <row r="807" s="14" customFormat="1">
      <c r="A807" s="14"/>
      <c r="B807" s="240"/>
      <c r="C807" s="241"/>
      <c r="D807" s="231" t="s">
        <v>145</v>
      </c>
      <c r="E807" s="242" t="s">
        <v>1</v>
      </c>
      <c r="F807" s="243" t="s">
        <v>214</v>
      </c>
      <c r="G807" s="241"/>
      <c r="H807" s="244">
        <v>30</v>
      </c>
      <c r="I807" s="245"/>
      <c r="J807" s="241"/>
      <c r="K807" s="241"/>
      <c r="L807" s="246"/>
      <c r="M807" s="247"/>
      <c r="N807" s="248"/>
      <c r="O807" s="248"/>
      <c r="P807" s="248"/>
      <c r="Q807" s="248"/>
      <c r="R807" s="248"/>
      <c r="S807" s="248"/>
      <c r="T807" s="249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0" t="s">
        <v>145</v>
      </c>
      <c r="AU807" s="250" t="s">
        <v>143</v>
      </c>
      <c r="AV807" s="14" t="s">
        <v>143</v>
      </c>
      <c r="AW807" s="14" t="s">
        <v>30</v>
      </c>
      <c r="AX807" s="14" t="s">
        <v>81</v>
      </c>
      <c r="AY807" s="250" t="s">
        <v>134</v>
      </c>
    </row>
    <row r="808" s="2" customFormat="1" ht="24.15" customHeight="1">
      <c r="A808" s="38"/>
      <c r="B808" s="39"/>
      <c r="C808" s="262" t="s">
        <v>1061</v>
      </c>
      <c r="D808" s="262" t="s">
        <v>248</v>
      </c>
      <c r="E808" s="263" t="s">
        <v>1062</v>
      </c>
      <c r="F808" s="264" t="s">
        <v>1063</v>
      </c>
      <c r="G808" s="265" t="s">
        <v>301</v>
      </c>
      <c r="H808" s="266">
        <v>30</v>
      </c>
      <c r="I808" s="267"/>
      <c r="J808" s="268">
        <f>ROUND(I808*H808,2)</f>
        <v>0</v>
      </c>
      <c r="K808" s="269"/>
      <c r="L808" s="270"/>
      <c r="M808" s="271" t="s">
        <v>1</v>
      </c>
      <c r="N808" s="272" t="s">
        <v>39</v>
      </c>
      <c r="O808" s="91"/>
      <c r="P808" s="225">
        <f>O808*H808</f>
        <v>0</v>
      </c>
      <c r="Q808" s="225">
        <v>8.0000000000000007E-05</v>
      </c>
      <c r="R808" s="225">
        <f>Q808*H808</f>
        <v>0.0024000000000000002</v>
      </c>
      <c r="S808" s="225">
        <v>0</v>
      </c>
      <c r="T808" s="226">
        <f>S808*H808</f>
        <v>0</v>
      </c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  <c r="AE808" s="38"/>
      <c r="AR808" s="227" t="s">
        <v>386</v>
      </c>
      <c r="AT808" s="227" t="s">
        <v>248</v>
      </c>
      <c r="AU808" s="227" t="s">
        <v>143</v>
      </c>
      <c r="AY808" s="17" t="s">
        <v>134</v>
      </c>
      <c r="BE808" s="228">
        <f>IF(N808="základní",J808,0)</f>
        <v>0</v>
      </c>
      <c r="BF808" s="228">
        <f>IF(N808="snížená",J808,0)</f>
        <v>0</v>
      </c>
      <c r="BG808" s="228">
        <f>IF(N808="zákl. přenesená",J808,0)</f>
        <v>0</v>
      </c>
      <c r="BH808" s="228">
        <f>IF(N808="sníž. přenesená",J808,0)</f>
        <v>0</v>
      </c>
      <c r="BI808" s="228">
        <f>IF(N808="nulová",J808,0)</f>
        <v>0</v>
      </c>
      <c r="BJ808" s="17" t="s">
        <v>143</v>
      </c>
      <c r="BK808" s="228">
        <f>ROUND(I808*H808,2)</f>
        <v>0</v>
      </c>
      <c r="BL808" s="17" t="s">
        <v>195</v>
      </c>
      <c r="BM808" s="227" t="s">
        <v>1064</v>
      </c>
    </row>
    <row r="809" s="13" customFormat="1">
      <c r="A809" s="13"/>
      <c r="B809" s="229"/>
      <c r="C809" s="230"/>
      <c r="D809" s="231" t="s">
        <v>145</v>
      </c>
      <c r="E809" s="232" t="s">
        <v>1</v>
      </c>
      <c r="F809" s="233" t="s">
        <v>1060</v>
      </c>
      <c r="G809" s="230"/>
      <c r="H809" s="232" t="s">
        <v>1</v>
      </c>
      <c r="I809" s="234"/>
      <c r="J809" s="230"/>
      <c r="K809" s="230"/>
      <c r="L809" s="235"/>
      <c r="M809" s="236"/>
      <c r="N809" s="237"/>
      <c r="O809" s="237"/>
      <c r="P809" s="237"/>
      <c r="Q809" s="237"/>
      <c r="R809" s="237"/>
      <c r="S809" s="237"/>
      <c r="T809" s="238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9" t="s">
        <v>145</v>
      </c>
      <c r="AU809" s="239" t="s">
        <v>143</v>
      </c>
      <c r="AV809" s="13" t="s">
        <v>81</v>
      </c>
      <c r="AW809" s="13" t="s">
        <v>30</v>
      </c>
      <c r="AX809" s="13" t="s">
        <v>73</v>
      </c>
      <c r="AY809" s="239" t="s">
        <v>134</v>
      </c>
    </row>
    <row r="810" s="14" customFormat="1">
      <c r="A810" s="14"/>
      <c r="B810" s="240"/>
      <c r="C810" s="241"/>
      <c r="D810" s="231" t="s">
        <v>145</v>
      </c>
      <c r="E810" s="242" t="s">
        <v>1</v>
      </c>
      <c r="F810" s="243" t="s">
        <v>214</v>
      </c>
      <c r="G810" s="241"/>
      <c r="H810" s="244">
        <v>30</v>
      </c>
      <c r="I810" s="245"/>
      <c r="J810" s="241"/>
      <c r="K810" s="241"/>
      <c r="L810" s="246"/>
      <c r="M810" s="247"/>
      <c r="N810" s="248"/>
      <c r="O810" s="248"/>
      <c r="P810" s="248"/>
      <c r="Q810" s="248"/>
      <c r="R810" s="248"/>
      <c r="S810" s="248"/>
      <c r="T810" s="24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0" t="s">
        <v>145</v>
      </c>
      <c r="AU810" s="250" t="s">
        <v>143</v>
      </c>
      <c r="AV810" s="14" t="s">
        <v>143</v>
      </c>
      <c r="AW810" s="14" t="s">
        <v>30</v>
      </c>
      <c r="AX810" s="14" t="s">
        <v>81</v>
      </c>
      <c r="AY810" s="250" t="s">
        <v>134</v>
      </c>
    </row>
    <row r="811" s="2" customFormat="1" ht="16.5" customHeight="1">
      <c r="A811" s="38"/>
      <c r="B811" s="39"/>
      <c r="C811" s="215" t="s">
        <v>1065</v>
      </c>
      <c r="D811" s="215" t="s">
        <v>138</v>
      </c>
      <c r="E811" s="216" t="s">
        <v>1066</v>
      </c>
      <c r="F811" s="217" t="s">
        <v>1067</v>
      </c>
      <c r="G811" s="218" t="s">
        <v>141</v>
      </c>
      <c r="H811" s="219">
        <v>7</v>
      </c>
      <c r="I811" s="220"/>
      <c r="J811" s="221">
        <f>ROUND(I811*H811,2)</f>
        <v>0</v>
      </c>
      <c r="K811" s="222"/>
      <c r="L811" s="44"/>
      <c r="M811" s="223" t="s">
        <v>1</v>
      </c>
      <c r="N811" s="224" t="s">
        <v>39</v>
      </c>
      <c r="O811" s="91"/>
      <c r="P811" s="225">
        <f>O811*H811</f>
        <v>0</v>
      </c>
      <c r="Q811" s="225">
        <v>0</v>
      </c>
      <c r="R811" s="225">
        <f>Q811*H811</f>
        <v>0</v>
      </c>
      <c r="S811" s="225">
        <v>0</v>
      </c>
      <c r="T811" s="226">
        <f>S811*H811</f>
        <v>0</v>
      </c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R811" s="227" t="s">
        <v>195</v>
      </c>
      <c r="AT811" s="227" t="s">
        <v>138</v>
      </c>
      <c r="AU811" s="227" t="s">
        <v>143</v>
      </c>
      <c r="AY811" s="17" t="s">
        <v>134</v>
      </c>
      <c r="BE811" s="228">
        <f>IF(N811="základní",J811,0)</f>
        <v>0</v>
      </c>
      <c r="BF811" s="228">
        <f>IF(N811="snížená",J811,0)</f>
        <v>0</v>
      </c>
      <c r="BG811" s="228">
        <f>IF(N811="zákl. přenesená",J811,0)</f>
        <v>0</v>
      </c>
      <c r="BH811" s="228">
        <f>IF(N811="sníž. přenesená",J811,0)</f>
        <v>0</v>
      </c>
      <c r="BI811" s="228">
        <f>IF(N811="nulová",J811,0)</f>
        <v>0</v>
      </c>
      <c r="BJ811" s="17" t="s">
        <v>143</v>
      </c>
      <c r="BK811" s="228">
        <f>ROUND(I811*H811,2)</f>
        <v>0</v>
      </c>
      <c r="BL811" s="17" t="s">
        <v>195</v>
      </c>
      <c r="BM811" s="227" t="s">
        <v>1068</v>
      </c>
    </row>
    <row r="812" s="14" customFormat="1">
      <c r="A812" s="14"/>
      <c r="B812" s="240"/>
      <c r="C812" s="241"/>
      <c r="D812" s="231" t="s">
        <v>145</v>
      </c>
      <c r="E812" s="242" t="s">
        <v>1</v>
      </c>
      <c r="F812" s="243" t="s">
        <v>636</v>
      </c>
      <c r="G812" s="241"/>
      <c r="H812" s="244">
        <v>7</v>
      </c>
      <c r="I812" s="245"/>
      <c r="J812" s="241"/>
      <c r="K812" s="241"/>
      <c r="L812" s="246"/>
      <c r="M812" s="247"/>
      <c r="N812" s="248"/>
      <c r="O812" s="248"/>
      <c r="P812" s="248"/>
      <c r="Q812" s="248"/>
      <c r="R812" s="248"/>
      <c r="S812" s="248"/>
      <c r="T812" s="249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0" t="s">
        <v>145</v>
      </c>
      <c r="AU812" s="250" t="s">
        <v>143</v>
      </c>
      <c r="AV812" s="14" t="s">
        <v>143</v>
      </c>
      <c r="AW812" s="14" t="s">
        <v>30</v>
      </c>
      <c r="AX812" s="14" t="s">
        <v>81</v>
      </c>
      <c r="AY812" s="250" t="s">
        <v>134</v>
      </c>
    </row>
    <row r="813" s="2" customFormat="1" ht="16.5" customHeight="1">
      <c r="A813" s="38"/>
      <c r="B813" s="39"/>
      <c r="C813" s="262" t="s">
        <v>1069</v>
      </c>
      <c r="D813" s="262" t="s">
        <v>248</v>
      </c>
      <c r="E813" s="263" t="s">
        <v>1070</v>
      </c>
      <c r="F813" s="264" t="s">
        <v>1071</v>
      </c>
      <c r="G813" s="265" t="s">
        <v>141</v>
      </c>
      <c r="H813" s="266">
        <v>7</v>
      </c>
      <c r="I813" s="267"/>
      <c r="J813" s="268">
        <f>ROUND(I813*H813,2)</f>
        <v>0</v>
      </c>
      <c r="K813" s="269"/>
      <c r="L813" s="270"/>
      <c r="M813" s="271" t="s">
        <v>1</v>
      </c>
      <c r="N813" s="272" t="s">
        <v>39</v>
      </c>
      <c r="O813" s="91"/>
      <c r="P813" s="225">
        <f>O813*H813</f>
        <v>0</v>
      </c>
      <c r="Q813" s="225">
        <v>0.00016000000000000001</v>
      </c>
      <c r="R813" s="225">
        <f>Q813*H813</f>
        <v>0.0011200000000000001</v>
      </c>
      <c r="S813" s="225">
        <v>0</v>
      </c>
      <c r="T813" s="226">
        <f>S813*H813</f>
        <v>0</v>
      </c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R813" s="227" t="s">
        <v>386</v>
      </c>
      <c r="AT813" s="227" t="s">
        <v>248</v>
      </c>
      <c r="AU813" s="227" t="s">
        <v>143</v>
      </c>
      <c r="AY813" s="17" t="s">
        <v>134</v>
      </c>
      <c r="BE813" s="228">
        <f>IF(N813="základní",J813,0)</f>
        <v>0</v>
      </c>
      <c r="BF813" s="228">
        <f>IF(N813="snížená",J813,0)</f>
        <v>0</v>
      </c>
      <c r="BG813" s="228">
        <f>IF(N813="zákl. přenesená",J813,0)</f>
        <v>0</v>
      </c>
      <c r="BH813" s="228">
        <f>IF(N813="sníž. přenesená",J813,0)</f>
        <v>0</v>
      </c>
      <c r="BI813" s="228">
        <f>IF(N813="nulová",J813,0)</f>
        <v>0</v>
      </c>
      <c r="BJ813" s="17" t="s">
        <v>143</v>
      </c>
      <c r="BK813" s="228">
        <f>ROUND(I813*H813,2)</f>
        <v>0</v>
      </c>
      <c r="BL813" s="17" t="s">
        <v>195</v>
      </c>
      <c r="BM813" s="227" t="s">
        <v>1072</v>
      </c>
    </row>
    <row r="814" s="13" customFormat="1">
      <c r="A814" s="13"/>
      <c r="B814" s="229"/>
      <c r="C814" s="230"/>
      <c r="D814" s="231" t="s">
        <v>145</v>
      </c>
      <c r="E814" s="232" t="s">
        <v>1</v>
      </c>
      <c r="F814" s="233" t="s">
        <v>1073</v>
      </c>
      <c r="G814" s="230"/>
      <c r="H814" s="232" t="s">
        <v>1</v>
      </c>
      <c r="I814" s="234"/>
      <c r="J814" s="230"/>
      <c r="K814" s="230"/>
      <c r="L814" s="235"/>
      <c r="M814" s="236"/>
      <c r="N814" s="237"/>
      <c r="O814" s="237"/>
      <c r="P814" s="237"/>
      <c r="Q814" s="237"/>
      <c r="R814" s="237"/>
      <c r="S814" s="237"/>
      <c r="T814" s="238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9" t="s">
        <v>145</v>
      </c>
      <c r="AU814" s="239" t="s">
        <v>143</v>
      </c>
      <c r="AV814" s="13" t="s">
        <v>81</v>
      </c>
      <c r="AW814" s="13" t="s">
        <v>30</v>
      </c>
      <c r="AX814" s="13" t="s">
        <v>73</v>
      </c>
      <c r="AY814" s="239" t="s">
        <v>134</v>
      </c>
    </row>
    <row r="815" s="14" customFormat="1">
      <c r="A815" s="14"/>
      <c r="B815" s="240"/>
      <c r="C815" s="241"/>
      <c r="D815" s="231" t="s">
        <v>145</v>
      </c>
      <c r="E815" s="242" t="s">
        <v>1</v>
      </c>
      <c r="F815" s="243" t="s">
        <v>636</v>
      </c>
      <c r="G815" s="241"/>
      <c r="H815" s="244">
        <v>7</v>
      </c>
      <c r="I815" s="245"/>
      <c r="J815" s="241"/>
      <c r="K815" s="241"/>
      <c r="L815" s="246"/>
      <c r="M815" s="247"/>
      <c r="N815" s="248"/>
      <c r="O815" s="248"/>
      <c r="P815" s="248"/>
      <c r="Q815" s="248"/>
      <c r="R815" s="248"/>
      <c r="S815" s="248"/>
      <c r="T815" s="249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0" t="s">
        <v>145</v>
      </c>
      <c r="AU815" s="250" t="s">
        <v>143</v>
      </c>
      <c r="AV815" s="14" t="s">
        <v>143</v>
      </c>
      <c r="AW815" s="14" t="s">
        <v>30</v>
      </c>
      <c r="AX815" s="14" t="s">
        <v>81</v>
      </c>
      <c r="AY815" s="250" t="s">
        <v>134</v>
      </c>
    </row>
    <row r="816" s="2" customFormat="1" ht="24.15" customHeight="1">
      <c r="A816" s="38"/>
      <c r="B816" s="39"/>
      <c r="C816" s="215" t="s">
        <v>1074</v>
      </c>
      <c r="D816" s="215" t="s">
        <v>138</v>
      </c>
      <c r="E816" s="216" t="s">
        <v>1075</v>
      </c>
      <c r="F816" s="217" t="s">
        <v>1076</v>
      </c>
      <c r="G816" s="218" t="s">
        <v>141</v>
      </c>
      <c r="H816" s="219">
        <v>1</v>
      </c>
      <c r="I816" s="220"/>
      <c r="J816" s="221">
        <f>ROUND(I816*H816,2)</f>
        <v>0</v>
      </c>
      <c r="K816" s="222"/>
      <c r="L816" s="44"/>
      <c r="M816" s="223" t="s">
        <v>1</v>
      </c>
      <c r="N816" s="224" t="s">
        <v>39</v>
      </c>
      <c r="O816" s="91"/>
      <c r="P816" s="225">
        <f>O816*H816</f>
        <v>0</v>
      </c>
      <c r="Q816" s="225">
        <v>0</v>
      </c>
      <c r="R816" s="225">
        <f>Q816*H816</f>
        <v>0</v>
      </c>
      <c r="S816" s="225">
        <v>0</v>
      </c>
      <c r="T816" s="226">
        <f>S816*H816</f>
        <v>0</v>
      </c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R816" s="227" t="s">
        <v>195</v>
      </c>
      <c r="AT816" s="227" t="s">
        <v>138</v>
      </c>
      <c r="AU816" s="227" t="s">
        <v>143</v>
      </c>
      <c r="AY816" s="17" t="s">
        <v>134</v>
      </c>
      <c r="BE816" s="228">
        <f>IF(N816="základní",J816,0)</f>
        <v>0</v>
      </c>
      <c r="BF816" s="228">
        <f>IF(N816="snížená",J816,0)</f>
        <v>0</v>
      </c>
      <c r="BG816" s="228">
        <f>IF(N816="zákl. přenesená",J816,0)</f>
        <v>0</v>
      </c>
      <c r="BH816" s="228">
        <f>IF(N816="sníž. přenesená",J816,0)</f>
        <v>0</v>
      </c>
      <c r="BI816" s="228">
        <f>IF(N816="nulová",J816,0)</f>
        <v>0</v>
      </c>
      <c r="BJ816" s="17" t="s">
        <v>143</v>
      </c>
      <c r="BK816" s="228">
        <f>ROUND(I816*H816,2)</f>
        <v>0</v>
      </c>
      <c r="BL816" s="17" t="s">
        <v>195</v>
      </c>
      <c r="BM816" s="227" t="s">
        <v>1077</v>
      </c>
    </row>
    <row r="817" s="2" customFormat="1" ht="24.15" customHeight="1">
      <c r="A817" s="38"/>
      <c r="B817" s="39"/>
      <c r="C817" s="215" t="s">
        <v>1078</v>
      </c>
      <c r="D817" s="215" t="s">
        <v>138</v>
      </c>
      <c r="E817" s="216" t="s">
        <v>1079</v>
      </c>
      <c r="F817" s="217" t="s">
        <v>1080</v>
      </c>
      <c r="G817" s="218" t="s">
        <v>341</v>
      </c>
      <c r="H817" s="219">
        <v>0.024</v>
      </c>
      <c r="I817" s="220"/>
      <c r="J817" s="221">
        <f>ROUND(I817*H817,2)</f>
        <v>0</v>
      </c>
      <c r="K817" s="222"/>
      <c r="L817" s="44"/>
      <c r="M817" s="223" t="s">
        <v>1</v>
      </c>
      <c r="N817" s="224" t="s">
        <v>39</v>
      </c>
      <c r="O817" s="91"/>
      <c r="P817" s="225">
        <f>O817*H817</f>
        <v>0</v>
      </c>
      <c r="Q817" s="225">
        <v>0</v>
      </c>
      <c r="R817" s="225">
        <f>Q817*H817</f>
        <v>0</v>
      </c>
      <c r="S817" s="225">
        <v>0</v>
      </c>
      <c r="T817" s="226">
        <f>S817*H817</f>
        <v>0</v>
      </c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R817" s="227" t="s">
        <v>195</v>
      </c>
      <c r="AT817" s="227" t="s">
        <v>138</v>
      </c>
      <c r="AU817" s="227" t="s">
        <v>143</v>
      </c>
      <c r="AY817" s="17" t="s">
        <v>134</v>
      </c>
      <c r="BE817" s="228">
        <f>IF(N817="základní",J817,0)</f>
        <v>0</v>
      </c>
      <c r="BF817" s="228">
        <f>IF(N817="snížená",J817,0)</f>
        <v>0</v>
      </c>
      <c r="BG817" s="228">
        <f>IF(N817="zákl. přenesená",J817,0)</f>
        <v>0</v>
      </c>
      <c r="BH817" s="228">
        <f>IF(N817="sníž. přenesená",J817,0)</f>
        <v>0</v>
      </c>
      <c r="BI817" s="228">
        <f>IF(N817="nulová",J817,0)</f>
        <v>0</v>
      </c>
      <c r="BJ817" s="17" t="s">
        <v>143</v>
      </c>
      <c r="BK817" s="228">
        <f>ROUND(I817*H817,2)</f>
        <v>0</v>
      </c>
      <c r="BL817" s="17" t="s">
        <v>195</v>
      </c>
      <c r="BM817" s="227" t="s">
        <v>1081</v>
      </c>
    </row>
    <row r="818" s="2" customFormat="1" ht="24.15" customHeight="1">
      <c r="A818" s="38"/>
      <c r="B818" s="39"/>
      <c r="C818" s="215" t="s">
        <v>1082</v>
      </c>
      <c r="D818" s="215" t="s">
        <v>138</v>
      </c>
      <c r="E818" s="216" t="s">
        <v>1083</v>
      </c>
      <c r="F818" s="217" t="s">
        <v>1084</v>
      </c>
      <c r="G818" s="218" t="s">
        <v>341</v>
      </c>
      <c r="H818" s="219">
        <v>0.024</v>
      </c>
      <c r="I818" s="220"/>
      <c r="J818" s="221">
        <f>ROUND(I818*H818,2)</f>
        <v>0</v>
      </c>
      <c r="K818" s="222"/>
      <c r="L818" s="44"/>
      <c r="M818" s="223" t="s">
        <v>1</v>
      </c>
      <c r="N818" s="224" t="s">
        <v>39</v>
      </c>
      <c r="O818" s="91"/>
      <c r="P818" s="225">
        <f>O818*H818</f>
        <v>0</v>
      </c>
      <c r="Q818" s="225">
        <v>0</v>
      </c>
      <c r="R818" s="225">
        <f>Q818*H818</f>
        <v>0</v>
      </c>
      <c r="S818" s="225">
        <v>0</v>
      </c>
      <c r="T818" s="226">
        <f>S818*H818</f>
        <v>0</v>
      </c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R818" s="227" t="s">
        <v>195</v>
      </c>
      <c r="AT818" s="227" t="s">
        <v>138</v>
      </c>
      <c r="AU818" s="227" t="s">
        <v>143</v>
      </c>
      <c r="AY818" s="17" t="s">
        <v>134</v>
      </c>
      <c r="BE818" s="228">
        <f>IF(N818="základní",J818,0)</f>
        <v>0</v>
      </c>
      <c r="BF818" s="228">
        <f>IF(N818="snížená",J818,0)</f>
        <v>0</v>
      </c>
      <c r="BG818" s="228">
        <f>IF(N818="zákl. přenesená",J818,0)</f>
        <v>0</v>
      </c>
      <c r="BH818" s="228">
        <f>IF(N818="sníž. přenesená",J818,0)</f>
        <v>0</v>
      </c>
      <c r="BI818" s="228">
        <f>IF(N818="nulová",J818,0)</f>
        <v>0</v>
      </c>
      <c r="BJ818" s="17" t="s">
        <v>143</v>
      </c>
      <c r="BK818" s="228">
        <f>ROUND(I818*H818,2)</f>
        <v>0</v>
      </c>
      <c r="BL818" s="17" t="s">
        <v>195</v>
      </c>
      <c r="BM818" s="227" t="s">
        <v>1085</v>
      </c>
    </row>
    <row r="819" s="2" customFormat="1" ht="24.15" customHeight="1">
      <c r="A819" s="38"/>
      <c r="B819" s="39"/>
      <c r="C819" s="215" t="s">
        <v>1086</v>
      </c>
      <c r="D819" s="215" t="s">
        <v>138</v>
      </c>
      <c r="E819" s="216" t="s">
        <v>1087</v>
      </c>
      <c r="F819" s="217" t="s">
        <v>1088</v>
      </c>
      <c r="G819" s="218" t="s">
        <v>341</v>
      </c>
      <c r="H819" s="219">
        <v>0.024</v>
      </c>
      <c r="I819" s="220"/>
      <c r="J819" s="221">
        <f>ROUND(I819*H819,2)</f>
        <v>0</v>
      </c>
      <c r="K819" s="222"/>
      <c r="L819" s="44"/>
      <c r="M819" s="223" t="s">
        <v>1</v>
      </c>
      <c r="N819" s="224" t="s">
        <v>39</v>
      </c>
      <c r="O819" s="91"/>
      <c r="P819" s="225">
        <f>O819*H819</f>
        <v>0</v>
      </c>
      <c r="Q819" s="225">
        <v>0</v>
      </c>
      <c r="R819" s="225">
        <f>Q819*H819</f>
        <v>0</v>
      </c>
      <c r="S819" s="225">
        <v>0</v>
      </c>
      <c r="T819" s="226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27" t="s">
        <v>195</v>
      </c>
      <c r="AT819" s="227" t="s">
        <v>138</v>
      </c>
      <c r="AU819" s="227" t="s">
        <v>143</v>
      </c>
      <c r="AY819" s="17" t="s">
        <v>134</v>
      </c>
      <c r="BE819" s="228">
        <f>IF(N819="základní",J819,0)</f>
        <v>0</v>
      </c>
      <c r="BF819" s="228">
        <f>IF(N819="snížená",J819,0)</f>
        <v>0</v>
      </c>
      <c r="BG819" s="228">
        <f>IF(N819="zákl. přenesená",J819,0)</f>
        <v>0</v>
      </c>
      <c r="BH819" s="228">
        <f>IF(N819="sníž. přenesená",J819,0)</f>
        <v>0</v>
      </c>
      <c r="BI819" s="228">
        <f>IF(N819="nulová",J819,0)</f>
        <v>0</v>
      </c>
      <c r="BJ819" s="17" t="s">
        <v>143</v>
      </c>
      <c r="BK819" s="228">
        <f>ROUND(I819*H819,2)</f>
        <v>0</v>
      </c>
      <c r="BL819" s="17" t="s">
        <v>195</v>
      </c>
      <c r="BM819" s="227" t="s">
        <v>1089</v>
      </c>
    </row>
    <row r="820" s="12" customFormat="1" ht="22.8" customHeight="1">
      <c r="A820" s="12"/>
      <c r="B820" s="199"/>
      <c r="C820" s="200"/>
      <c r="D820" s="201" t="s">
        <v>72</v>
      </c>
      <c r="E820" s="213" t="s">
        <v>1090</v>
      </c>
      <c r="F820" s="213" t="s">
        <v>1091</v>
      </c>
      <c r="G820" s="200"/>
      <c r="H820" s="200"/>
      <c r="I820" s="203"/>
      <c r="J820" s="214">
        <f>BK820</f>
        <v>0</v>
      </c>
      <c r="K820" s="200"/>
      <c r="L820" s="205"/>
      <c r="M820" s="206"/>
      <c r="N820" s="207"/>
      <c r="O820" s="207"/>
      <c r="P820" s="208">
        <f>SUM(P821:P857)</f>
        <v>0</v>
      </c>
      <c r="Q820" s="207"/>
      <c r="R820" s="208">
        <f>SUM(R821:R857)</f>
        <v>0.0075799999999999999</v>
      </c>
      <c r="S820" s="207"/>
      <c r="T820" s="209">
        <f>SUM(T821:T857)</f>
        <v>0.00059999999999999995</v>
      </c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R820" s="210" t="s">
        <v>143</v>
      </c>
      <c r="AT820" s="211" t="s">
        <v>72</v>
      </c>
      <c r="AU820" s="211" t="s">
        <v>81</v>
      </c>
      <c r="AY820" s="210" t="s">
        <v>134</v>
      </c>
      <c r="BK820" s="212">
        <f>SUM(BK821:BK857)</f>
        <v>0</v>
      </c>
    </row>
    <row r="821" s="2" customFormat="1" ht="24.15" customHeight="1">
      <c r="A821" s="38"/>
      <c r="B821" s="39"/>
      <c r="C821" s="215" t="s">
        <v>1092</v>
      </c>
      <c r="D821" s="215" t="s">
        <v>138</v>
      </c>
      <c r="E821" s="216" t="s">
        <v>1093</v>
      </c>
      <c r="F821" s="217" t="s">
        <v>1094</v>
      </c>
      <c r="G821" s="218" t="s">
        <v>600</v>
      </c>
      <c r="H821" s="219">
        <v>2</v>
      </c>
      <c r="I821" s="220"/>
      <c r="J821" s="221">
        <f>ROUND(I821*H821,2)</f>
        <v>0</v>
      </c>
      <c r="K821" s="222"/>
      <c r="L821" s="44"/>
      <c r="M821" s="223" t="s">
        <v>1</v>
      </c>
      <c r="N821" s="224" t="s">
        <v>39</v>
      </c>
      <c r="O821" s="91"/>
      <c r="P821" s="225">
        <f>O821*H821</f>
        <v>0</v>
      </c>
      <c r="Q821" s="225">
        <v>0</v>
      </c>
      <c r="R821" s="225">
        <f>Q821*H821</f>
        <v>0</v>
      </c>
      <c r="S821" s="225">
        <v>0</v>
      </c>
      <c r="T821" s="226">
        <f>S821*H821</f>
        <v>0</v>
      </c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R821" s="227" t="s">
        <v>195</v>
      </c>
      <c r="AT821" s="227" t="s">
        <v>138</v>
      </c>
      <c r="AU821" s="227" t="s">
        <v>143</v>
      </c>
      <c r="AY821" s="17" t="s">
        <v>134</v>
      </c>
      <c r="BE821" s="228">
        <f>IF(N821="základní",J821,0)</f>
        <v>0</v>
      </c>
      <c r="BF821" s="228">
        <f>IF(N821="snížená",J821,0)</f>
        <v>0</v>
      </c>
      <c r="BG821" s="228">
        <f>IF(N821="zákl. přenesená",J821,0)</f>
        <v>0</v>
      </c>
      <c r="BH821" s="228">
        <f>IF(N821="sníž. přenesená",J821,0)</f>
        <v>0</v>
      </c>
      <c r="BI821" s="228">
        <f>IF(N821="nulová",J821,0)</f>
        <v>0</v>
      </c>
      <c r="BJ821" s="17" t="s">
        <v>143</v>
      </c>
      <c r="BK821" s="228">
        <f>ROUND(I821*H821,2)</f>
        <v>0</v>
      </c>
      <c r="BL821" s="17" t="s">
        <v>195</v>
      </c>
      <c r="BM821" s="227" t="s">
        <v>1095</v>
      </c>
    </row>
    <row r="822" s="2" customFormat="1" ht="24.15" customHeight="1">
      <c r="A822" s="38"/>
      <c r="B822" s="39"/>
      <c r="C822" s="215" t="s">
        <v>1096</v>
      </c>
      <c r="D822" s="215" t="s">
        <v>138</v>
      </c>
      <c r="E822" s="216" t="s">
        <v>1097</v>
      </c>
      <c r="F822" s="217" t="s">
        <v>1098</v>
      </c>
      <c r="G822" s="218" t="s">
        <v>301</v>
      </c>
      <c r="H822" s="219">
        <v>40</v>
      </c>
      <c r="I822" s="220"/>
      <c r="J822" s="221">
        <f>ROUND(I822*H822,2)</f>
        <v>0</v>
      </c>
      <c r="K822" s="222"/>
      <c r="L822" s="44"/>
      <c r="M822" s="223" t="s">
        <v>1</v>
      </c>
      <c r="N822" s="224" t="s">
        <v>39</v>
      </c>
      <c r="O822" s="91"/>
      <c r="P822" s="225">
        <f>O822*H822</f>
        <v>0</v>
      </c>
      <c r="Q822" s="225">
        <v>0</v>
      </c>
      <c r="R822" s="225">
        <f>Q822*H822</f>
        <v>0</v>
      </c>
      <c r="S822" s="225">
        <v>0</v>
      </c>
      <c r="T822" s="226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27" t="s">
        <v>195</v>
      </c>
      <c r="AT822" s="227" t="s">
        <v>138</v>
      </c>
      <c r="AU822" s="227" t="s">
        <v>143</v>
      </c>
      <c r="AY822" s="17" t="s">
        <v>134</v>
      </c>
      <c r="BE822" s="228">
        <f>IF(N822="základní",J822,0)</f>
        <v>0</v>
      </c>
      <c r="BF822" s="228">
        <f>IF(N822="snížená",J822,0)</f>
        <v>0</v>
      </c>
      <c r="BG822" s="228">
        <f>IF(N822="zákl. přenesená",J822,0)</f>
        <v>0</v>
      </c>
      <c r="BH822" s="228">
        <f>IF(N822="sníž. přenesená",J822,0)</f>
        <v>0</v>
      </c>
      <c r="BI822" s="228">
        <f>IF(N822="nulová",J822,0)</f>
        <v>0</v>
      </c>
      <c r="BJ822" s="17" t="s">
        <v>143</v>
      </c>
      <c r="BK822" s="228">
        <f>ROUND(I822*H822,2)</f>
        <v>0</v>
      </c>
      <c r="BL822" s="17" t="s">
        <v>195</v>
      </c>
      <c r="BM822" s="227" t="s">
        <v>1099</v>
      </c>
    </row>
    <row r="823" s="14" customFormat="1">
      <c r="A823" s="14"/>
      <c r="B823" s="240"/>
      <c r="C823" s="241"/>
      <c r="D823" s="231" t="s">
        <v>145</v>
      </c>
      <c r="E823" s="242" t="s">
        <v>1</v>
      </c>
      <c r="F823" s="243" t="s">
        <v>290</v>
      </c>
      <c r="G823" s="241"/>
      <c r="H823" s="244">
        <v>40</v>
      </c>
      <c r="I823" s="245"/>
      <c r="J823" s="241"/>
      <c r="K823" s="241"/>
      <c r="L823" s="246"/>
      <c r="M823" s="247"/>
      <c r="N823" s="248"/>
      <c r="O823" s="248"/>
      <c r="P823" s="248"/>
      <c r="Q823" s="248"/>
      <c r="R823" s="248"/>
      <c r="S823" s="248"/>
      <c r="T823" s="249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0" t="s">
        <v>145</v>
      </c>
      <c r="AU823" s="250" t="s">
        <v>143</v>
      </c>
      <c r="AV823" s="14" t="s">
        <v>143</v>
      </c>
      <c r="AW823" s="14" t="s">
        <v>30</v>
      </c>
      <c r="AX823" s="14" t="s">
        <v>81</v>
      </c>
      <c r="AY823" s="250" t="s">
        <v>134</v>
      </c>
    </row>
    <row r="824" s="2" customFormat="1" ht="21.75" customHeight="1">
      <c r="A824" s="38"/>
      <c r="B824" s="39"/>
      <c r="C824" s="262" t="s">
        <v>1100</v>
      </c>
      <c r="D824" s="262" t="s">
        <v>248</v>
      </c>
      <c r="E824" s="263" t="s">
        <v>1101</v>
      </c>
      <c r="F824" s="264" t="s">
        <v>1102</v>
      </c>
      <c r="G824" s="265" t="s">
        <v>301</v>
      </c>
      <c r="H824" s="266">
        <v>42</v>
      </c>
      <c r="I824" s="267"/>
      <c r="J824" s="268">
        <f>ROUND(I824*H824,2)</f>
        <v>0</v>
      </c>
      <c r="K824" s="269"/>
      <c r="L824" s="270"/>
      <c r="M824" s="271" t="s">
        <v>1</v>
      </c>
      <c r="N824" s="272" t="s">
        <v>39</v>
      </c>
      <c r="O824" s="91"/>
      <c r="P824" s="225">
        <f>O824*H824</f>
        <v>0</v>
      </c>
      <c r="Q824" s="225">
        <v>6.9999999999999994E-05</v>
      </c>
      <c r="R824" s="225">
        <f>Q824*H824</f>
        <v>0.0029399999999999999</v>
      </c>
      <c r="S824" s="225">
        <v>0</v>
      </c>
      <c r="T824" s="226">
        <f>S824*H824</f>
        <v>0</v>
      </c>
      <c r="U824" s="38"/>
      <c r="V824" s="38"/>
      <c r="W824" s="38"/>
      <c r="X824" s="38"/>
      <c r="Y824" s="38"/>
      <c r="Z824" s="38"/>
      <c r="AA824" s="38"/>
      <c r="AB824" s="38"/>
      <c r="AC824" s="38"/>
      <c r="AD824" s="38"/>
      <c r="AE824" s="38"/>
      <c r="AR824" s="227" t="s">
        <v>386</v>
      </c>
      <c r="AT824" s="227" t="s">
        <v>248</v>
      </c>
      <c r="AU824" s="227" t="s">
        <v>143</v>
      </c>
      <c r="AY824" s="17" t="s">
        <v>134</v>
      </c>
      <c r="BE824" s="228">
        <f>IF(N824="základní",J824,0)</f>
        <v>0</v>
      </c>
      <c r="BF824" s="228">
        <f>IF(N824="snížená",J824,0)</f>
        <v>0</v>
      </c>
      <c r="BG824" s="228">
        <f>IF(N824="zákl. přenesená",J824,0)</f>
        <v>0</v>
      </c>
      <c r="BH824" s="228">
        <f>IF(N824="sníž. přenesená",J824,0)</f>
        <v>0</v>
      </c>
      <c r="BI824" s="228">
        <f>IF(N824="nulová",J824,0)</f>
        <v>0</v>
      </c>
      <c r="BJ824" s="17" t="s">
        <v>143</v>
      </c>
      <c r="BK824" s="228">
        <f>ROUND(I824*H824,2)</f>
        <v>0</v>
      </c>
      <c r="BL824" s="17" t="s">
        <v>195</v>
      </c>
      <c r="BM824" s="227" t="s">
        <v>1103</v>
      </c>
    </row>
    <row r="825" s="14" customFormat="1">
      <c r="A825" s="14"/>
      <c r="B825" s="240"/>
      <c r="C825" s="241"/>
      <c r="D825" s="231" t="s">
        <v>145</v>
      </c>
      <c r="E825" s="241"/>
      <c r="F825" s="243" t="s">
        <v>1104</v>
      </c>
      <c r="G825" s="241"/>
      <c r="H825" s="244">
        <v>42</v>
      </c>
      <c r="I825" s="245"/>
      <c r="J825" s="241"/>
      <c r="K825" s="241"/>
      <c r="L825" s="246"/>
      <c r="M825" s="247"/>
      <c r="N825" s="248"/>
      <c r="O825" s="248"/>
      <c r="P825" s="248"/>
      <c r="Q825" s="248"/>
      <c r="R825" s="248"/>
      <c r="S825" s="248"/>
      <c r="T825" s="249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0" t="s">
        <v>145</v>
      </c>
      <c r="AU825" s="250" t="s">
        <v>143</v>
      </c>
      <c r="AV825" s="14" t="s">
        <v>143</v>
      </c>
      <c r="AW825" s="14" t="s">
        <v>4</v>
      </c>
      <c r="AX825" s="14" t="s">
        <v>81</v>
      </c>
      <c r="AY825" s="250" t="s">
        <v>134</v>
      </c>
    </row>
    <row r="826" s="2" customFormat="1" ht="24.15" customHeight="1">
      <c r="A826" s="38"/>
      <c r="B826" s="39"/>
      <c r="C826" s="215" t="s">
        <v>1105</v>
      </c>
      <c r="D826" s="215" t="s">
        <v>138</v>
      </c>
      <c r="E826" s="216" t="s">
        <v>1106</v>
      </c>
      <c r="F826" s="217" t="s">
        <v>1107</v>
      </c>
      <c r="G826" s="218" t="s">
        <v>141</v>
      </c>
      <c r="H826" s="219">
        <v>4</v>
      </c>
      <c r="I826" s="220"/>
      <c r="J826" s="221">
        <f>ROUND(I826*H826,2)</f>
        <v>0</v>
      </c>
      <c r="K826" s="222"/>
      <c r="L826" s="44"/>
      <c r="M826" s="223" t="s">
        <v>1</v>
      </c>
      <c r="N826" s="224" t="s">
        <v>39</v>
      </c>
      <c r="O826" s="91"/>
      <c r="P826" s="225">
        <f>O826*H826</f>
        <v>0</v>
      </c>
      <c r="Q826" s="225">
        <v>0</v>
      </c>
      <c r="R826" s="225">
        <f>Q826*H826</f>
        <v>0</v>
      </c>
      <c r="S826" s="225">
        <v>0</v>
      </c>
      <c r="T826" s="226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227" t="s">
        <v>195</v>
      </c>
      <c r="AT826" s="227" t="s">
        <v>138</v>
      </c>
      <c r="AU826" s="227" t="s">
        <v>143</v>
      </c>
      <c r="AY826" s="17" t="s">
        <v>134</v>
      </c>
      <c r="BE826" s="228">
        <f>IF(N826="základní",J826,0)</f>
        <v>0</v>
      </c>
      <c r="BF826" s="228">
        <f>IF(N826="snížená",J826,0)</f>
        <v>0</v>
      </c>
      <c r="BG826" s="228">
        <f>IF(N826="zákl. přenesená",J826,0)</f>
        <v>0</v>
      </c>
      <c r="BH826" s="228">
        <f>IF(N826="sníž. přenesená",J826,0)</f>
        <v>0</v>
      </c>
      <c r="BI826" s="228">
        <f>IF(N826="nulová",J826,0)</f>
        <v>0</v>
      </c>
      <c r="BJ826" s="17" t="s">
        <v>143</v>
      </c>
      <c r="BK826" s="228">
        <f>ROUND(I826*H826,2)</f>
        <v>0</v>
      </c>
      <c r="BL826" s="17" t="s">
        <v>195</v>
      </c>
      <c r="BM826" s="227" t="s">
        <v>1108</v>
      </c>
    </row>
    <row r="827" s="14" customFormat="1">
      <c r="A827" s="14"/>
      <c r="B827" s="240"/>
      <c r="C827" s="241"/>
      <c r="D827" s="231" t="s">
        <v>145</v>
      </c>
      <c r="E827" s="242" t="s">
        <v>1</v>
      </c>
      <c r="F827" s="243" t="s">
        <v>142</v>
      </c>
      <c r="G827" s="241"/>
      <c r="H827" s="244">
        <v>4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0" t="s">
        <v>145</v>
      </c>
      <c r="AU827" s="250" t="s">
        <v>143</v>
      </c>
      <c r="AV827" s="14" t="s">
        <v>143</v>
      </c>
      <c r="AW827" s="14" t="s">
        <v>30</v>
      </c>
      <c r="AX827" s="14" t="s">
        <v>81</v>
      </c>
      <c r="AY827" s="250" t="s">
        <v>134</v>
      </c>
    </row>
    <row r="828" s="2" customFormat="1" ht="24.15" customHeight="1">
      <c r="A828" s="38"/>
      <c r="B828" s="39"/>
      <c r="C828" s="262" t="s">
        <v>1109</v>
      </c>
      <c r="D828" s="262" t="s">
        <v>248</v>
      </c>
      <c r="E828" s="263" t="s">
        <v>1110</v>
      </c>
      <c r="F828" s="264" t="s">
        <v>1111</v>
      </c>
      <c r="G828" s="265" t="s">
        <v>141</v>
      </c>
      <c r="H828" s="266">
        <v>4</v>
      </c>
      <c r="I828" s="267"/>
      <c r="J828" s="268">
        <f>ROUND(I828*H828,2)</f>
        <v>0</v>
      </c>
      <c r="K828" s="269"/>
      <c r="L828" s="270"/>
      <c r="M828" s="271" t="s">
        <v>1</v>
      </c>
      <c r="N828" s="272" t="s">
        <v>39</v>
      </c>
      <c r="O828" s="91"/>
      <c r="P828" s="225">
        <f>O828*H828</f>
        <v>0</v>
      </c>
      <c r="Q828" s="225">
        <v>4.0000000000000003E-05</v>
      </c>
      <c r="R828" s="225">
        <f>Q828*H828</f>
        <v>0.00016000000000000001</v>
      </c>
      <c r="S828" s="225">
        <v>0</v>
      </c>
      <c r="T828" s="226">
        <f>S828*H828</f>
        <v>0</v>
      </c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R828" s="227" t="s">
        <v>386</v>
      </c>
      <c r="AT828" s="227" t="s">
        <v>248</v>
      </c>
      <c r="AU828" s="227" t="s">
        <v>143</v>
      </c>
      <c r="AY828" s="17" t="s">
        <v>134</v>
      </c>
      <c r="BE828" s="228">
        <f>IF(N828="základní",J828,0)</f>
        <v>0</v>
      </c>
      <c r="BF828" s="228">
        <f>IF(N828="snížená",J828,0)</f>
        <v>0</v>
      </c>
      <c r="BG828" s="228">
        <f>IF(N828="zákl. přenesená",J828,0)</f>
        <v>0</v>
      </c>
      <c r="BH828" s="228">
        <f>IF(N828="sníž. přenesená",J828,0)</f>
        <v>0</v>
      </c>
      <c r="BI828" s="228">
        <f>IF(N828="nulová",J828,0)</f>
        <v>0</v>
      </c>
      <c r="BJ828" s="17" t="s">
        <v>143</v>
      </c>
      <c r="BK828" s="228">
        <f>ROUND(I828*H828,2)</f>
        <v>0</v>
      </c>
      <c r="BL828" s="17" t="s">
        <v>195</v>
      </c>
      <c r="BM828" s="227" t="s">
        <v>1112</v>
      </c>
    </row>
    <row r="829" s="2" customFormat="1" ht="24.15" customHeight="1">
      <c r="A829" s="38"/>
      <c r="B829" s="39"/>
      <c r="C829" s="215" t="s">
        <v>1113</v>
      </c>
      <c r="D829" s="215" t="s">
        <v>138</v>
      </c>
      <c r="E829" s="216" t="s">
        <v>1106</v>
      </c>
      <c r="F829" s="217" t="s">
        <v>1107</v>
      </c>
      <c r="G829" s="218" t="s">
        <v>141</v>
      </c>
      <c r="H829" s="219">
        <v>1</v>
      </c>
      <c r="I829" s="220"/>
      <c r="J829" s="221">
        <f>ROUND(I829*H829,2)</f>
        <v>0</v>
      </c>
      <c r="K829" s="222"/>
      <c r="L829" s="44"/>
      <c r="M829" s="223" t="s">
        <v>1</v>
      </c>
      <c r="N829" s="224" t="s">
        <v>39</v>
      </c>
      <c r="O829" s="91"/>
      <c r="P829" s="225">
        <f>O829*H829</f>
        <v>0</v>
      </c>
      <c r="Q829" s="225">
        <v>0</v>
      </c>
      <c r="R829" s="225">
        <f>Q829*H829</f>
        <v>0</v>
      </c>
      <c r="S829" s="225">
        <v>0</v>
      </c>
      <c r="T829" s="226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227" t="s">
        <v>195</v>
      </c>
      <c r="AT829" s="227" t="s">
        <v>138</v>
      </c>
      <c r="AU829" s="227" t="s">
        <v>143</v>
      </c>
      <c r="AY829" s="17" t="s">
        <v>134</v>
      </c>
      <c r="BE829" s="228">
        <f>IF(N829="základní",J829,0)</f>
        <v>0</v>
      </c>
      <c r="BF829" s="228">
        <f>IF(N829="snížená",J829,0)</f>
        <v>0</v>
      </c>
      <c r="BG829" s="228">
        <f>IF(N829="zákl. přenesená",J829,0)</f>
        <v>0</v>
      </c>
      <c r="BH829" s="228">
        <f>IF(N829="sníž. přenesená",J829,0)</f>
        <v>0</v>
      </c>
      <c r="BI829" s="228">
        <f>IF(N829="nulová",J829,0)</f>
        <v>0</v>
      </c>
      <c r="BJ829" s="17" t="s">
        <v>143</v>
      </c>
      <c r="BK829" s="228">
        <f>ROUND(I829*H829,2)</f>
        <v>0</v>
      </c>
      <c r="BL829" s="17" t="s">
        <v>195</v>
      </c>
      <c r="BM829" s="227" t="s">
        <v>1114</v>
      </c>
    </row>
    <row r="830" s="2" customFormat="1" ht="24.15" customHeight="1">
      <c r="A830" s="38"/>
      <c r="B830" s="39"/>
      <c r="C830" s="262" t="s">
        <v>1115</v>
      </c>
      <c r="D830" s="262" t="s">
        <v>248</v>
      </c>
      <c r="E830" s="263" t="s">
        <v>1116</v>
      </c>
      <c r="F830" s="264" t="s">
        <v>1117</v>
      </c>
      <c r="G830" s="265" t="s">
        <v>141</v>
      </c>
      <c r="H830" s="266">
        <v>1</v>
      </c>
      <c r="I830" s="267"/>
      <c r="J830" s="268">
        <f>ROUND(I830*H830,2)</f>
        <v>0</v>
      </c>
      <c r="K830" s="269"/>
      <c r="L830" s="270"/>
      <c r="M830" s="271" t="s">
        <v>1</v>
      </c>
      <c r="N830" s="272" t="s">
        <v>39</v>
      </c>
      <c r="O830" s="91"/>
      <c r="P830" s="225">
        <f>O830*H830</f>
        <v>0</v>
      </c>
      <c r="Q830" s="225">
        <v>0.0010100000000000001</v>
      </c>
      <c r="R830" s="225">
        <f>Q830*H830</f>
        <v>0.0010100000000000001</v>
      </c>
      <c r="S830" s="225">
        <v>0</v>
      </c>
      <c r="T830" s="226">
        <f>S830*H830</f>
        <v>0</v>
      </c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R830" s="227" t="s">
        <v>386</v>
      </c>
      <c r="AT830" s="227" t="s">
        <v>248</v>
      </c>
      <c r="AU830" s="227" t="s">
        <v>143</v>
      </c>
      <c r="AY830" s="17" t="s">
        <v>134</v>
      </c>
      <c r="BE830" s="228">
        <f>IF(N830="základní",J830,0)</f>
        <v>0</v>
      </c>
      <c r="BF830" s="228">
        <f>IF(N830="snížená",J830,0)</f>
        <v>0</v>
      </c>
      <c r="BG830" s="228">
        <f>IF(N830="zákl. přenesená",J830,0)</f>
        <v>0</v>
      </c>
      <c r="BH830" s="228">
        <f>IF(N830="sníž. přenesená",J830,0)</f>
        <v>0</v>
      </c>
      <c r="BI830" s="228">
        <f>IF(N830="nulová",J830,0)</f>
        <v>0</v>
      </c>
      <c r="BJ830" s="17" t="s">
        <v>143</v>
      </c>
      <c r="BK830" s="228">
        <f>ROUND(I830*H830,2)</f>
        <v>0</v>
      </c>
      <c r="BL830" s="17" t="s">
        <v>195</v>
      </c>
      <c r="BM830" s="227" t="s">
        <v>1118</v>
      </c>
    </row>
    <row r="831" s="2" customFormat="1" ht="21.75" customHeight="1">
      <c r="A831" s="38"/>
      <c r="B831" s="39"/>
      <c r="C831" s="215" t="s">
        <v>1119</v>
      </c>
      <c r="D831" s="215" t="s">
        <v>138</v>
      </c>
      <c r="E831" s="216" t="s">
        <v>1120</v>
      </c>
      <c r="F831" s="217" t="s">
        <v>1121</v>
      </c>
      <c r="G831" s="218" t="s">
        <v>301</v>
      </c>
      <c r="H831" s="219">
        <v>20</v>
      </c>
      <c r="I831" s="220"/>
      <c r="J831" s="221">
        <f>ROUND(I831*H831,2)</f>
        <v>0</v>
      </c>
      <c r="K831" s="222"/>
      <c r="L831" s="44"/>
      <c r="M831" s="223" t="s">
        <v>1</v>
      </c>
      <c r="N831" s="224" t="s">
        <v>39</v>
      </c>
      <c r="O831" s="91"/>
      <c r="P831" s="225">
        <f>O831*H831</f>
        <v>0</v>
      </c>
      <c r="Q831" s="225">
        <v>0</v>
      </c>
      <c r="R831" s="225">
        <f>Q831*H831</f>
        <v>0</v>
      </c>
      <c r="S831" s="225">
        <v>0</v>
      </c>
      <c r="T831" s="226">
        <f>S831*H831</f>
        <v>0</v>
      </c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R831" s="227" t="s">
        <v>195</v>
      </c>
      <c r="AT831" s="227" t="s">
        <v>138</v>
      </c>
      <c r="AU831" s="227" t="s">
        <v>143</v>
      </c>
      <c r="AY831" s="17" t="s">
        <v>134</v>
      </c>
      <c r="BE831" s="228">
        <f>IF(N831="základní",J831,0)</f>
        <v>0</v>
      </c>
      <c r="BF831" s="228">
        <f>IF(N831="snížená",J831,0)</f>
        <v>0</v>
      </c>
      <c r="BG831" s="228">
        <f>IF(N831="zákl. přenesená",J831,0)</f>
        <v>0</v>
      </c>
      <c r="BH831" s="228">
        <f>IF(N831="sníž. přenesená",J831,0)</f>
        <v>0</v>
      </c>
      <c r="BI831" s="228">
        <f>IF(N831="nulová",J831,0)</f>
        <v>0</v>
      </c>
      <c r="BJ831" s="17" t="s">
        <v>143</v>
      </c>
      <c r="BK831" s="228">
        <f>ROUND(I831*H831,2)</f>
        <v>0</v>
      </c>
      <c r="BL831" s="17" t="s">
        <v>195</v>
      </c>
      <c r="BM831" s="227" t="s">
        <v>1122</v>
      </c>
    </row>
    <row r="832" s="14" customFormat="1">
      <c r="A832" s="14"/>
      <c r="B832" s="240"/>
      <c r="C832" s="241"/>
      <c r="D832" s="231" t="s">
        <v>145</v>
      </c>
      <c r="E832" s="242" t="s">
        <v>1</v>
      </c>
      <c r="F832" s="243" t="s">
        <v>331</v>
      </c>
      <c r="G832" s="241"/>
      <c r="H832" s="244">
        <v>20</v>
      </c>
      <c r="I832" s="245"/>
      <c r="J832" s="241"/>
      <c r="K832" s="241"/>
      <c r="L832" s="246"/>
      <c r="M832" s="247"/>
      <c r="N832" s="248"/>
      <c r="O832" s="248"/>
      <c r="P832" s="248"/>
      <c r="Q832" s="248"/>
      <c r="R832" s="248"/>
      <c r="S832" s="248"/>
      <c r="T832" s="249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0" t="s">
        <v>145</v>
      </c>
      <c r="AU832" s="250" t="s">
        <v>143</v>
      </c>
      <c r="AV832" s="14" t="s">
        <v>143</v>
      </c>
      <c r="AW832" s="14" t="s">
        <v>30</v>
      </c>
      <c r="AX832" s="14" t="s">
        <v>81</v>
      </c>
      <c r="AY832" s="250" t="s">
        <v>134</v>
      </c>
    </row>
    <row r="833" s="2" customFormat="1" ht="24.15" customHeight="1">
      <c r="A833" s="38"/>
      <c r="B833" s="39"/>
      <c r="C833" s="262" t="s">
        <v>1123</v>
      </c>
      <c r="D833" s="262" t="s">
        <v>248</v>
      </c>
      <c r="E833" s="263" t="s">
        <v>1124</v>
      </c>
      <c r="F833" s="264" t="s">
        <v>1125</v>
      </c>
      <c r="G833" s="265" t="s">
        <v>301</v>
      </c>
      <c r="H833" s="266">
        <v>22</v>
      </c>
      <c r="I833" s="267"/>
      <c r="J833" s="268">
        <f>ROUND(I833*H833,2)</f>
        <v>0</v>
      </c>
      <c r="K833" s="269"/>
      <c r="L833" s="270"/>
      <c r="M833" s="271" t="s">
        <v>1</v>
      </c>
      <c r="N833" s="272" t="s">
        <v>39</v>
      </c>
      <c r="O833" s="91"/>
      <c r="P833" s="225">
        <f>O833*H833</f>
        <v>0</v>
      </c>
      <c r="Q833" s="225">
        <v>4.0000000000000003E-05</v>
      </c>
      <c r="R833" s="225">
        <f>Q833*H833</f>
        <v>0.00088000000000000003</v>
      </c>
      <c r="S833" s="225">
        <v>0</v>
      </c>
      <c r="T833" s="226">
        <f>S833*H833</f>
        <v>0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227" t="s">
        <v>386</v>
      </c>
      <c r="AT833" s="227" t="s">
        <v>248</v>
      </c>
      <c r="AU833" s="227" t="s">
        <v>143</v>
      </c>
      <c r="AY833" s="17" t="s">
        <v>134</v>
      </c>
      <c r="BE833" s="228">
        <f>IF(N833="základní",J833,0)</f>
        <v>0</v>
      </c>
      <c r="BF833" s="228">
        <f>IF(N833="snížená",J833,0)</f>
        <v>0</v>
      </c>
      <c r="BG833" s="228">
        <f>IF(N833="zákl. přenesená",J833,0)</f>
        <v>0</v>
      </c>
      <c r="BH833" s="228">
        <f>IF(N833="sníž. přenesená",J833,0)</f>
        <v>0</v>
      </c>
      <c r="BI833" s="228">
        <f>IF(N833="nulová",J833,0)</f>
        <v>0</v>
      </c>
      <c r="BJ833" s="17" t="s">
        <v>143</v>
      </c>
      <c r="BK833" s="228">
        <f>ROUND(I833*H833,2)</f>
        <v>0</v>
      </c>
      <c r="BL833" s="17" t="s">
        <v>195</v>
      </c>
      <c r="BM833" s="227" t="s">
        <v>1126</v>
      </c>
    </row>
    <row r="834" s="14" customFormat="1">
      <c r="A834" s="14"/>
      <c r="B834" s="240"/>
      <c r="C834" s="241"/>
      <c r="D834" s="231" t="s">
        <v>145</v>
      </c>
      <c r="E834" s="242" t="s">
        <v>1</v>
      </c>
      <c r="F834" s="243" t="s">
        <v>1127</v>
      </c>
      <c r="G834" s="241"/>
      <c r="H834" s="244">
        <v>22</v>
      </c>
      <c r="I834" s="245"/>
      <c r="J834" s="241"/>
      <c r="K834" s="241"/>
      <c r="L834" s="246"/>
      <c r="M834" s="247"/>
      <c r="N834" s="248"/>
      <c r="O834" s="248"/>
      <c r="P834" s="248"/>
      <c r="Q834" s="248"/>
      <c r="R834" s="248"/>
      <c r="S834" s="248"/>
      <c r="T834" s="249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0" t="s">
        <v>145</v>
      </c>
      <c r="AU834" s="250" t="s">
        <v>143</v>
      </c>
      <c r="AV834" s="14" t="s">
        <v>143</v>
      </c>
      <c r="AW834" s="14" t="s">
        <v>30</v>
      </c>
      <c r="AX834" s="14" t="s">
        <v>81</v>
      </c>
      <c r="AY834" s="250" t="s">
        <v>134</v>
      </c>
    </row>
    <row r="835" s="2" customFormat="1" ht="24.15" customHeight="1">
      <c r="A835" s="38"/>
      <c r="B835" s="39"/>
      <c r="C835" s="215" t="s">
        <v>1128</v>
      </c>
      <c r="D835" s="215" t="s">
        <v>138</v>
      </c>
      <c r="E835" s="216" t="s">
        <v>1129</v>
      </c>
      <c r="F835" s="217" t="s">
        <v>1130</v>
      </c>
      <c r="G835" s="218" t="s">
        <v>301</v>
      </c>
      <c r="H835" s="219">
        <v>20</v>
      </c>
      <c r="I835" s="220"/>
      <c r="J835" s="221">
        <f>ROUND(I835*H835,2)</f>
        <v>0</v>
      </c>
      <c r="K835" s="222"/>
      <c r="L835" s="44"/>
      <c r="M835" s="223" t="s">
        <v>1</v>
      </c>
      <c r="N835" s="224" t="s">
        <v>39</v>
      </c>
      <c r="O835" s="91"/>
      <c r="P835" s="225">
        <f>O835*H835</f>
        <v>0</v>
      </c>
      <c r="Q835" s="225">
        <v>0</v>
      </c>
      <c r="R835" s="225">
        <f>Q835*H835</f>
        <v>0</v>
      </c>
      <c r="S835" s="225">
        <v>0</v>
      </c>
      <c r="T835" s="226">
        <f>S835*H835</f>
        <v>0</v>
      </c>
      <c r="U835" s="38"/>
      <c r="V835" s="38"/>
      <c r="W835" s="38"/>
      <c r="X835" s="38"/>
      <c r="Y835" s="38"/>
      <c r="Z835" s="38"/>
      <c r="AA835" s="38"/>
      <c r="AB835" s="38"/>
      <c r="AC835" s="38"/>
      <c r="AD835" s="38"/>
      <c r="AE835" s="38"/>
      <c r="AR835" s="227" t="s">
        <v>195</v>
      </c>
      <c r="AT835" s="227" t="s">
        <v>138</v>
      </c>
      <c r="AU835" s="227" t="s">
        <v>143</v>
      </c>
      <c r="AY835" s="17" t="s">
        <v>134</v>
      </c>
      <c r="BE835" s="228">
        <f>IF(N835="základní",J835,0)</f>
        <v>0</v>
      </c>
      <c r="BF835" s="228">
        <f>IF(N835="snížená",J835,0)</f>
        <v>0</v>
      </c>
      <c r="BG835" s="228">
        <f>IF(N835="zákl. přenesená",J835,0)</f>
        <v>0</v>
      </c>
      <c r="BH835" s="228">
        <f>IF(N835="sníž. přenesená",J835,0)</f>
        <v>0</v>
      </c>
      <c r="BI835" s="228">
        <f>IF(N835="nulová",J835,0)</f>
        <v>0</v>
      </c>
      <c r="BJ835" s="17" t="s">
        <v>143</v>
      </c>
      <c r="BK835" s="228">
        <f>ROUND(I835*H835,2)</f>
        <v>0</v>
      </c>
      <c r="BL835" s="17" t="s">
        <v>195</v>
      </c>
      <c r="BM835" s="227" t="s">
        <v>1131</v>
      </c>
    </row>
    <row r="836" s="14" customFormat="1">
      <c r="A836" s="14"/>
      <c r="B836" s="240"/>
      <c r="C836" s="241"/>
      <c r="D836" s="231" t="s">
        <v>145</v>
      </c>
      <c r="E836" s="242" t="s">
        <v>1</v>
      </c>
      <c r="F836" s="243" t="s">
        <v>331</v>
      </c>
      <c r="G836" s="241"/>
      <c r="H836" s="244">
        <v>20</v>
      </c>
      <c r="I836" s="245"/>
      <c r="J836" s="241"/>
      <c r="K836" s="241"/>
      <c r="L836" s="246"/>
      <c r="M836" s="247"/>
      <c r="N836" s="248"/>
      <c r="O836" s="248"/>
      <c r="P836" s="248"/>
      <c r="Q836" s="248"/>
      <c r="R836" s="248"/>
      <c r="S836" s="248"/>
      <c r="T836" s="249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0" t="s">
        <v>145</v>
      </c>
      <c r="AU836" s="250" t="s">
        <v>143</v>
      </c>
      <c r="AV836" s="14" t="s">
        <v>143</v>
      </c>
      <c r="AW836" s="14" t="s">
        <v>30</v>
      </c>
      <c r="AX836" s="14" t="s">
        <v>81</v>
      </c>
      <c r="AY836" s="250" t="s">
        <v>134</v>
      </c>
    </row>
    <row r="837" s="2" customFormat="1" ht="24.15" customHeight="1">
      <c r="A837" s="38"/>
      <c r="B837" s="39"/>
      <c r="C837" s="262" t="s">
        <v>1132</v>
      </c>
      <c r="D837" s="262" t="s">
        <v>248</v>
      </c>
      <c r="E837" s="263" t="s">
        <v>1133</v>
      </c>
      <c r="F837" s="264" t="s">
        <v>1134</v>
      </c>
      <c r="G837" s="265" t="s">
        <v>301</v>
      </c>
      <c r="H837" s="266">
        <v>24</v>
      </c>
      <c r="I837" s="267"/>
      <c r="J837" s="268">
        <f>ROUND(I837*H837,2)</f>
        <v>0</v>
      </c>
      <c r="K837" s="269"/>
      <c r="L837" s="270"/>
      <c r="M837" s="271" t="s">
        <v>1</v>
      </c>
      <c r="N837" s="272" t="s">
        <v>39</v>
      </c>
      <c r="O837" s="91"/>
      <c r="P837" s="225">
        <f>O837*H837</f>
        <v>0</v>
      </c>
      <c r="Q837" s="225">
        <v>6.0000000000000002E-05</v>
      </c>
      <c r="R837" s="225">
        <f>Q837*H837</f>
        <v>0.0014400000000000001</v>
      </c>
      <c r="S837" s="225">
        <v>0</v>
      </c>
      <c r="T837" s="226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227" t="s">
        <v>386</v>
      </c>
      <c r="AT837" s="227" t="s">
        <v>248</v>
      </c>
      <c r="AU837" s="227" t="s">
        <v>143</v>
      </c>
      <c r="AY837" s="17" t="s">
        <v>134</v>
      </c>
      <c r="BE837" s="228">
        <f>IF(N837="základní",J837,0)</f>
        <v>0</v>
      </c>
      <c r="BF837" s="228">
        <f>IF(N837="snížená",J837,0)</f>
        <v>0</v>
      </c>
      <c r="BG837" s="228">
        <f>IF(N837="zákl. přenesená",J837,0)</f>
        <v>0</v>
      </c>
      <c r="BH837" s="228">
        <f>IF(N837="sníž. přenesená",J837,0)</f>
        <v>0</v>
      </c>
      <c r="BI837" s="228">
        <f>IF(N837="nulová",J837,0)</f>
        <v>0</v>
      </c>
      <c r="BJ837" s="17" t="s">
        <v>143</v>
      </c>
      <c r="BK837" s="228">
        <f>ROUND(I837*H837,2)</f>
        <v>0</v>
      </c>
      <c r="BL837" s="17" t="s">
        <v>195</v>
      </c>
      <c r="BM837" s="227" t="s">
        <v>1135</v>
      </c>
    </row>
    <row r="838" s="14" customFormat="1">
      <c r="A838" s="14"/>
      <c r="B838" s="240"/>
      <c r="C838" s="241"/>
      <c r="D838" s="231" t="s">
        <v>145</v>
      </c>
      <c r="E838" s="241"/>
      <c r="F838" s="243" t="s">
        <v>1136</v>
      </c>
      <c r="G838" s="241"/>
      <c r="H838" s="244">
        <v>24</v>
      </c>
      <c r="I838" s="245"/>
      <c r="J838" s="241"/>
      <c r="K838" s="241"/>
      <c r="L838" s="246"/>
      <c r="M838" s="247"/>
      <c r="N838" s="248"/>
      <c r="O838" s="248"/>
      <c r="P838" s="248"/>
      <c r="Q838" s="248"/>
      <c r="R838" s="248"/>
      <c r="S838" s="248"/>
      <c r="T838" s="249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0" t="s">
        <v>145</v>
      </c>
      <c r="AU838" s="250" t="s">
        <v>143</v>
      </c>
      <c r="AV838" s="14" t="s">
        <v>143</v>
      </c>
      <c r="AW838" s="14" t="s">
        <v>4</v>
      </c>
      <c r="AX838" s="14" t="s">
        <v>81</v>
      </c>
      <c r="AY838" s="250" t="s">
        <v>134</v>
      </c>
    </row>
    <row r="839" s="2" customFormat="1" ht="21.75" customHeight="1">
      <c r="A839" s="38"/>
      <c r="B839" s="39"/>
      <c r="C839" s="215" t="s">
        <v>1137</v>
      </c>
      <c r="D839" s="215" t="s">
        <v>138</v>
      </c>
      <c r="E839" s="216" t="s">
        <v>1138</v>
      </c>
      <c r="F839" s="217" t="s">
        <v>1139</v>
      </c>
      <c r="G839" s="218" t="s">
        <v>141</v>
      </c>
      <c r="H839" s="219">
        <v>1</v>
      </c>
      <c r="I839" s="220"/>
      <c r="J839" s="221">
        <f>ROUND(I839*H839,2)</f>
        <v>0</v>
      </c>
      <c r="K839" s="222"/>
      <c r="L839" s="44"/>
      <c r="M839" s="223" t="s">
        <v>1</v>
      </c>
      <c r="N839" s="224" t="s">
        <v>39</v>
      </c>
      <c r="O839" s="91"/>
      <c r="P839" s="225">
        <f>O839*H839</f>
        <v>0</v>
      </c>
      <c r="Q839" s="225">
        <v>0</v>
      </c>
      <c r="R839" s="225">
        <f>Q839*H839</f>
        <v>0</v>
      </c>
      <c r="S839" s="225">
        <v>0</v>
      </c>
      <c r="T839" s="226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27" t="s">
        <v>195</v>
      </c>
      <c r="AT839" s="227" t="s">
        <v>138</v>
      </c>
      <c r="AU839" s="227" t="s">
        <v>143</v>
      </c>
      <c r="AY839" s="17" t="s">
        <v>134</v>
      </c>
      <c r="BE839" s="228">
        <f>IF(N839="základní",J839,0)</f>
        <v>0</v>
      </c>
      <c r="BF839" s="228">
        <f>IF(N839="snížená",J839,0)</f>
        <v>0</v>
      </c>
      <c r="BG839" s="228">
        <f>IF(N839="zákl. přenesená",J839,0)</f>
        <v>0</v>
      </c>
      <c r="BH839" s="228">
        <f>IF(N839="sníž. přenesená",J839,0)</f>
        <v>0</v>
      </c>
      <c r="BI839" s="228">
        <f>IF(N839="nulová",J839,0)</f>
        <v>0</v>
      </c>
      <c r="BJ839" s="17" t="s">
        <v>143</v>
      </c>
      <c r="BK839" s="228">
        <f>ROUND(I839*H839,2)</f>
        <v>0</v>
      </c>
      <c r="BL839" s="17" t="s">
        <v>195</v>
      </c>
      <c r="BM839" s="227" t="s">
        <v>1140</v>
      </c>
    </row>
    <row r="840" s="2" customFormat="1" ht="21.75" customHeight="1">
      <c r="A840" s="38"/>
      <c r="B840" s="39"/>
      <c r="C840" s="215" t="s">
        <v>1141</v>
      </c>
      <c r="D840" s="215" t="s">
        <v>138</v>
      </c>
      <c r="E840" s="216" t="s">
        <v>1142</v>
      </c>
      <c r="F840" s="217" t="s">
        <v>1143</v>
      </c>
      <c r="G840" s="218" t="s">
        <v>141</v>
      </c>
      <c r="H840" s="219">
        <v>2</v>
      </c>
      <c r="I840" s="220"/>
      <c r="J840" s="221">
        <f>ROUND(I840*H840,2)</f>
        <v>0</v>
      </c>
      <c r="K840" s="222"/>
      <c r="L840" s="44"/>
      <c r="M840" s="223" t="s">
        <v>1</v>
      </c>
      <c r="N840" s="224" t="s">
        <v>39</v>
      </c>
      <c r="O840" s="91"/>
      <c r="P840" s="225">
        <f>O840*H840</f>
        <v>0</v>
      </c>
      <c r="Q840" s="225">
        <v>0</v>
      </c>
      <c r="R840" s="225">
        <f>Q840*H840</f>
        <v>0</v>
      </c>
      <c r="S840" s="225">
        <v>0.00029999999999999997</v>
      </c>
      <c r="T840" s="226">
        <f>S840*H840</f>
        <v>0.00059999999999999995</v>
      </c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R840" s="227" t="s">
        <v>195</v>
      </c>
      <c r="AT840" s="227" t="s">
        <v>138</v>
      </c>
      <c r="AU840" s="227" t="s">
        <v>143</v>
      </c>
      <c r="AY840" s="17" t="s">
        <v>134</v>
      </c>
      <c r="BE840" s="228">
        <f>IF(N840="základní",J840,0)</f>
        <v>0</v>
      </c>
      <c r="BF840" s="228">
        <f>IF(N840="snížená",J840,0)</f>
        <v>0</v>
      </c>
      <c r="BG840" s="228">
        <f>IF(N840="zákl. přenesená",J840,0)</f>
        <v>0</v>
      </c>
      <c r="BH840" s="228">
        <f>IF(N840="sníž. přenesená",J840,0)</f>
        <v>0</v>
      </c>
      <c r="BI840" s="228">
        <f>IF(N840="nulová",J840,0)</f>
        <v>0</v>
      </c>
      <c r="BJ840" s="17" t="s">
        <v>143</v>
      </c>
      <c r="BK840" s="228">
        <f>ROUND(I840*H840,2)</f>
        <v>0</v>
      </c>
      <c r="BL840" s="17" t="s">
        <v>195</v>
      </c>
      <c r="BM840" s="227" t="s">
        <v>1144</v>
      </c>
    </row>
    <row r="841" s="14" customFormat="1">
      <c r="A841" s="14"/>
      <c r="B841" s="240"/>
      <c r="C841" s="241"/>
      <c r="D841" s="231" t="s">
        <v>145</v>
      </c>
      <c r="E841" s="242" t="s">
        <v>1</v>
      </c>
      <c r="F841" s="243" t="s">
        <v>705</v>
      </c>
      <c r="G841" s="241"/>
      <c r="H841" s="244">
        <v>2</v>
      </c>
      <c r="I841" s="245"/>
      <c r="J841" s="241"/>
      <c r="K841" s="241"/>
      <c r="L841" s="246"/>
      <c r="M841" s="247"/>
      <c r="N841" s="248"/>
      <c r="O841" s="248"/>
      <c r="P841" s="248"/>
      <c r="Q841" s="248"/>
      <c r="R841" s="248"/>
      <c r="S841" s="248"/>
      <c r="T841" s="249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0" t="s">
        <v>145</v>
      </c>
      <c r="AU841" s="250" t="s">
        <v>143</v>
      </c>
      <c r="AV841" s="14" t="s">
        <v>143</v>
      </c>
      <c r="AW841" s="14" t="s">
        <v>30</v>
      </c>
      <c r="AX841" s="14" t="s">
        <v>81</v>
      </c>
      <c r="AY841" s="250" t="s">
        <v>134</v>
      </c>
    </row>
    <row r="842" s="2" customFormat="1" ht="16.5" customHeight="1">
      <c r="A842" s="38"/>
      <c r="B842" s="39"/>
      <c r="C842" s="262" t="s">
        <v>1145</v>
      </c>
      <c r="D842" s="262" t="s">
        <v>248</v>
      </c>
      <c r="E842" s="263" t="s">
        <v>1146</v>
      </c>
      <c r="F842" s="264" t="s">
        <v>1147</v>
      </c>
      <c r="G842" s="265" t="s">
        <v>141</v>
      </c>
      <c r="H842" s="266">
        <v>1</v>
      </c>
      <c r="I842" s="267"/>
      <c r="J842" s="268">
        <f>ROUND(I842*H842,2)</f>
        <v>0</v>
      </c>
      <c r="K842" s="269"/>
      <c r="L842" s="270"/>
      <c r="M842" s="271" t="s">
        <v>1</v>
      </c>
      <c r="N842" s="272" t="s">
        <v>39</v>
      </c>
      <c r="O842" s="91"/>
      <c r="P842" s="225">
        <f>O842*H842</f>
        <v>0</v>
      </c>
      <c r="Q842" s="225">
        <v>0.00044999999999999999</v>
      </c>
      <c r="R842" s="225">
        <f>Q842*H842</f>
        <v>0.00044999999999999999</v>
      </c>
      <c r="S842" s="225">
        <v>0</v>
      </c>
      <c r="T842" s="226">
        <f>S842*H842</f>
        <v>0</v>
      </c>
      <c r="U842" s="38"/>
      <c r="V842" s="38"/>
      <c r="W842" s="38"/>
      <c r="X842" s="38"/>
      <c r="Y842" s="38"/>
      <c r="Z842" s="38"/>
      <c r="AA842" s="38"/>
      <c r="AB842" s="38"/>
      <c r="AC842" s="38"/>
      <c r="AD842" s="38"/>
      <c r="AE842" s="38"/>
      <c r="AR842" s="227" t="s">
        <v>386</v>
      </c>
      <c r="AT842" s="227" t="s">
        <v>248</v>
      </c>
      <c r="AU842" s="227" t="s">
        <v>143</v>
      </c>
      <c r="AY842" s="17" t="s">
        <v>134</v>
      </c>
      <c r="BE842" s="228">
        <f>IF(N842="základní",J842,0)</f>
        <v>0</v>
      </c>
      <c r="BF842" s="228">
        <f>IF(N842="snížená",J842,0)</f>
        <v>0</v>
      </c>
      <c r="BG842" s="228">
        <f>IF(N842="zákl. přenesená",J842,0)</f>
        <v>0</v>
      </c>
      <c r="BH842" s="228">
        <f>IF(N842="sníž. přenesená",J842,0)</f>
        <v>0</v>
      </c>
      <c r="BI842" s="228">
        <f>IF(N842="nulová",J842,0)</f>
        <v>0</v>
      </c>
      <c r="BJ842" s="17" t="s">
        <v>143</v>
      </c>
      <c r="BK842" s="228">
        <f>ROUND(I842*H842,2)</f>
        <v>0</v>
      </c>
      <c r="BL842" s="17" t="s">
        <v>195</v>
      </c>
      <c r="BM842" s="227" t="s">
        <v>1148</v>
      </c>
    </row>
    <row r="843" s="2" customFormat="1" ht="16.5" customHeight="1">
      <c r="A843" s="38"/>
      <c r="B843" s="39"/>
      <c r="C843" s="215" t="s">
        <v>1149</v>
      </c>
      <c r="D843" s="215" t="s">
        <v>138</v>
      </c>
      <c r="E843" s="216" t="s">
        <v>1150</v>
      </c>
      <c r="F843" s="217" t="s">
        <v>1151</v>
      </c>
      <c r="G843" s="218" t="s">
        <v>141</v>
      </c>
      <c r="H843" s="219">
        <v>2</v>
      </c>
      <c r="I843" s="220"/>
      <c r="J843" s="221">
        <f>ROUND(I843*H843,2)</f>
        <v>0</v>
      </c>
      <c r="K843" s="222"/>
      <c r="L843" s="44"/>
      <c r="M843" s="223" t="s">
        <v>1</v>
      </c>
      <c r="N843" s="224" t="s">
        <v>39</v>
      </c>
      <c r="O843" s="91"/>
      <c r="P843" s="225">
        <f>O843*H843</f>
        <v>0</v>
      </c>
      <c r="Q843" s="225">
        <v>0</v>
      </c>
      <c r="R843" s="225">
        <f>Q843*H843</f>
        <v>0</v>
      </c>
      <c r="S843" s="225">
        <v>0</v>
      </c>
      <c r="T843" s="226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227" t="s">
        <v>413</v>
      </c>
      <c r="AT843" s="227" t="s">
        <v>138</v>
      </c>
      <c r="AU843" s="227" t="s">
        <v>143</v>
      </c>
      <c r="AY843" s="17" t="s">
        <v>134</v>
      </c>
      <c r="BE843" s="228">
        <f>IF(N843="základní",J843,0)</f>
        <v>0</v>
      </c>
      <c r="BF843" s="228">
        <f>IF(N843="snížená",J843,0)</f>
        <v>0</v>
      </c>
      <c r="BG843" s="228">
        <f>IF(N843="zákl. přenesená",J843,0)</f>
        <v>0</v>
      </c>
      <c r="BH843" s="228">
        <f>IF(N843="sníž. přenesená",J843,0)</f>
        <v>0</v>
      </c>
      <c r="BI843" s="228">
        <f>IF(N843="nulová",J843,0)</f>
        <v>0</v>
      </c>
      <c r="BJ843" s="17" t="s">
        <v>143</v>
      </c>
      <c r="BK843" s="228">
        <f>ROUND(I843*H843,2)</f>
        <v>0</v>
      </c>
      <c r="BL843" s="17" t="s">
        <v>413</v>
      </c>
      <c r="BM843" s="227" t="s">
        <v>1152</v>
      </c>
    </row>
    <row r="844" s="14" customFormat="1">
      <c r="A844" s="14"/>
      <c r="B844" s="240"/>
      <c r="C844" s="241"/>
      <c r="D844" s="231" t="s">
        <v>145</v>
      </c>
      <c r="E844" s="242" t="s">
        <v>1</v>
      </c>
      <c r="F844" s="243" t="s">
        <v>143</v>
      </c>
      <c r="G844" s="241"/>
      <c r="H844" s="244">
        <v>2</v>
      </c>
      <c r="I844" s="245"/>
      <c r="J844" s="241"/>
      <c r="K844" s="241"/>
      <c r="L844" s="246"/>
      <c r="M844" s="247"/>
      <c r="N844" s="248"/>
      <c r="O844" s="248"/>
      <c r="P844" s="248"/>
      <c r="Q844" s="248"/>
      <c r="R844" s="248"/>
      <c r="S844" s="248"/>
      <c r="T844" s="249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0" t="s">
        <v>145</v>
      </c>
      <c r="AU844" s="250" t="s">
        <v>143</v>
      </c>
      <c r="AV844" s="14" t="s">
        <v>143</v>
      </c>
      <c r="AW844" s="14" t="s">
        <v>30</v>
      </c>
      <c r="AX844" s="14" t="s">
        <v>81</v>
      </c>
      <c r="AY844" s="250" t="s">
        <v>134</v>
      </c>
    </row>
    <row r="845" s="2" customFormat="1" ht="24.15" customHeight="1">
      <c r="A845" s="38"/>
      <c r="B845" s="39"/>
      <c r="C845" s="262" t="s">
        <v>1153</v>
      </c>
      <c r="D845" s="262" t="s">
        <v>248</v>
      </c>
      <c r="E845" s="263" t="s">
        <v>1154</v>
      </c>
      <c r="F845" s="264" t="s">
        <v>1155</v>
      </c>
      <c r="G845" s="265" t="s">
        <v>141</v>
      </c>
      <c r="H845" s="266">
        <v>2</v>
      </c>
      <c r="I845" s="267"/>
      <c r="J845" s="268">
        <f>ROUND(I845*H845,2)</f>
        <v>0</v>
      </c>
      <c r="K845" s="269"/>
      <c r="L845" s="270"/>
      <c r="M845" s="271" t="s">
        <v>1</v>
      </c>
      <c r="N845" s="272" t="s">
        <v>39</v>
      </c>
      <c r="O845" s="91"/>
      <c r="P845" s="225">
        <f>O845*H845</f>
        <v>0</v>
      </c>
      <c r="Q845" s="225">
        <v>0.00010000000000000001</v>
      </c>
      <c r="R845" s="225">
        <f>Q845*H845</f>
        <v>0.00020000000000000001</v>
      </c>
      <c r="S845" s="225">
        <v>0</v>
      </c>
      <c r="T845" s="226">
        <f>S845*H845</f>
        <v>0</v>
      </c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  <c r="AE845" s="38"/>
      <c r="AR845" s="227" t="s">
        <v>740</v>
      </c>
      <c r="AT845" s="227" t="s">
        <v>248</v>
      </c>
      <c r="AU845" s="227" t="s">
        <v>143</v>
      </c>
      <c r="AY845" s="17" t="s">
        <v>134</v>
      </c>
      <c r="BE845" s="228">
        <f>IF(N845="základní",J845,0)</f>
        <v>0</v>
      </c>
      <c r="BF845" s="228">
        <f>IF(N845="snížená",J845,0)</f>
        <v>0</v>
      </c>
      <c r="BG845" s="228">
        <f>IF(N845="zákl. přenesená",J845,0)</f>
        <v>0</v>
      </c>
      <c r="BH845" s="228">
        <f>IF(N845="sníž. přenesená",J845,0)</f>
        <v>0</v>
      </c>
      <c r="BI845" s="228">
        <f>IF(N845="nulová",J845,0)</f>
        <v>0</v>
      </c>
      <c r="BJ845" s="17" t="s">
        <v>143</v>
      </c>
      <c r="BK845" s="228">
        <f>ROUND(I845*H845,2)</f>
        <v>0</v>
      </c>
      <c r="BL845" s="17" t="s">
        <v>740</v>
      </c>
      <c r="BM845" s="227" t="s">
        <v>1156</v>
      </c>
    </row>
    <row r="846" s="2" customFormat="1" ht="21.75" customHeight="1">
      <c r="A846" s="38"/>
      <c r="B846" s="39"/>
      <c r="C846" s="262" t="s">
        <v>1157</v>
      </c>
      <c r="D846" s="262" t="s">
        <v>248</v>
      </c>
      <c r="E846" s="263" t="s">
        <v>1158</v>
      </c>
      <c r="F846" s="264" t="s">
        <v>1159</v>
      </c>
      <c r="G846" s="265" t="s">
        <v>141</v>
      </c>
      <c r="H846" s="266">
        <v>2</v>
      </c>
      <c r="I846" s="267"/>
      <c r="J846" s="268">
        <f>ROUND(I846*H846,2)</f>
        <v>0</v>
      </c>
      <c r="K846" s="269"/>
      <c r="L846" s="270"/>
      <c r="M846" s="271" t="s">
        <v>1</v>
      </c>
      <c r="N846" s="272" t="s">
        <v>39</v>
      </c>
      <c r="O846" s="91"/>
      <c r="P846" s="225">
        <f>O846*H846</f>
        <v>0</v>
      </c>
      <c r="Q846" s="225">
        <v>0.00010000000000000001</v>
      </c>
      <c r="R846" s="225">
        <f>Q846*H846</f>
        <v>0.00020000000000000001</v>
      </c>
      <c r="S846" s="225">
        <v>0</v>
      </c>
      <c r="T846" s="226">
        <f>S846*H846</f>
        <v>0</v>
      </c>
      <c r="U846" s="38"/>
      <c r="V846" s="38"/>
      <c r="W846" s="38"/>
      <c r="X846" s="38"/>
      <c r="Y846" s="38"/>
      <c r="Z846" s="38"/>
      <c r="AA846" s="38"/>
      <c r="AB846" s="38"/>
      <c r="AC846" s="38"/>
      <c r="AD846" s="38"/>
      <c r="AE846" s="38"/>
      <c r="AR846" s="227" t="s">
        <v>740</v>
      </c>
      <c r="AT846" s="227" t="s">
        <v>248</v>
      </c>
      <c r="AU846" s="227" t="s">
        <v>143</v>
      </c>
      <c r="AY846" s="17" t="s">
        <v>134</v>
      </c>
      <c r="BE846" s="228">
        <f>IF(N846="základní",J846,0)</f>
        <v>0</v>
      </c>
      <c r="BF846" s="228">
        <f>IF(N846="snížená",J846,0)</f>
        <v>0</v>
      </c>
      <c r="BG846" s="228">
        <f>IF(N846="zákl. přenesená",J846,0)</f>
        <v>0</v>
      </c>
      <c r="BH846" s="228">
        <f>IF(N846="sníž. přenesená",J846,0)</f>
        <v>0</v>
      </c>
      <c r="BI846" s="228">
        <f>IF(N846="nulová",J846,0)</f>
        <v>0</v>
      </c>
      <c r="BJ846" s="17" t="s">
        <v>143</v>
      </c>
      <c r="BK846" s="228">
        <f>ROUND(I846*H846,2)</f>
        <v>0</v>
      </c>
      <c r="BL846" s="17" t="s">
        <v>740</v>
      </c>
      <c r="BM846" s="227" t="s">
        <v>1160</v>
      </c>
    </row>
    <row r="847" s="2" customFormat="1" ht="16.5" customHeight="1">
      <c r="A847" s="38"/>
      <c r="B847" s="39"/>
      <c r="C847" s="215" t="s">
        <v>1161</v>
      </c>
      <c r="D847" s="215" t="s">
        <v>138</v>
      </c>
      <c r="E847" s="216" t="s">
        <v>1162</v>
      </c>
      <c r="F847" s="217" t="s">
        <v>1163</v>
      </c>
      <c r="G847" s="218" t="s">
        <v>141</v>
      </c>
      <c r="H847" s="219">
        <v>2</v>
      </c>
      <c r="I847" s="220"/>
      <c r="J847" s="221">
        <f>ROUND(I847*H847,2)</f>
        <v>0</v>
      </c>
      <c r="K847" s="222"/>
      <c r="L847" s="44"/>
      <c r="M847" s="223" t="s">
        <v>1</v>
      </c>
      <c r="N847" s="224" t="s">
        <v>39</v>
      </c>
      <c r="O847" s="91"/>
      <c r="P847" s="225">
        <f>O847*H847</f>
        <v>0</v>
      </c>
      <c r="Q847" s="225">
        <v>0</v>
      </c>
      <c r="R847" s="225">
        <f>Q847*H847</f>
        <v>0</v>
      </c>
      <c r="S847" s="225">
        <v>0</v>
      </c>
      <c r="T847" s="226">
        <f>S847*H847</f>
        <v>0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227" t="s">
        <v>195</v>
      </c>
      <c r="AT847" s="227" t="s">
        <v>138</v>
      </c>
      <c r="AU847" s="227" t="s">
        <v>143</v>
      </c>
      <c r="AY847" s="17" t="s">
        <v>134</v>
      </c>
      <c r="BE847" s="228">
        <f>IF(N847="základní",J847,0)</f>
        <v>0</v>
      </c>
      <c r="BF847" s="228">
        <f>IF(N847="snížená",J847,0)</f>
        <v>0</v>
      </c>
      <c r="BG847" s="228">
        <f>IF(N847="zákl. přenesená",J847,0)</f>
        <v>0</v>
      </c>
      <c r="BH847" s="228">
        <f>IF(N847="sníž. přenesená",J847,0)</f>
        <v>0</v>
      </c>
      <c r="BI847" s="228">
        <f>IF(N847="nulová",J847,0)</f>
        <v>0</v>
      </c>
      <c r="BJ847" s="17" t="s">
        <v>143</v>
      </c>
      <c r="BK847" s="228">
        <f>ROUND(I847*H847,2)</f>
        <v>0</v>
      </c>
      <c r="BL847" s="17" t="s">
        <v>195</v>
      </c>
      <c r="BM847" s="227" t="s">
        <v>1164</v>
      </c>
    </row>
    <row r="848" s="13" customFormat="1">
      <c r="A848" s="13"/>
      <c r="B848" s="229"/>
      <c r="C848" s="230"/>
      <c r="D848" s="231" t="s">
        <v>145</v>
      </c>
      <c r="E848" s="232" t="s">
        <v>1</v>
      </c>
      <c r="F848" s="233" t="s">
        <v>839</v>
      </c>
      <c r="G848" s="230"/>
      <c r="H848" s="232" t="s">
        <v>1</v>
      </c>
      <c r="I848" s="234"/>
      <c r="J848" s="230"/>
      <c r="K848" s="230"/>
      <c r="L848" s="235"/>
      <c r="M848" s="236"/>
      <c r="N848" s="237"/>
      <c r="O848" s="237"/>
      <c r="P848" s="237"/>
      <c r="Q848" s="237"/>
      <c r="R848" s="237"/>
      <c r="S848" s="237"/>
      <c r="T848" s="238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9" t="s">
        <v>145</v>
      </c>
      <c r="AU848" s="239" t="s">
        <v>143</v>
      </c>
      <c r="AV848" s="13" t="s">
        <v>81</v>
      </c>
      <c r="AW848" s="13" t="s">
        <v>30</v>
      </c>
      <c r="AX848" s="13" t="s">
        <v>73</v>
      </c>
      <c r="AY848" s="239" t="s">
        <v>134</v>
      </c>
    </row>
    <row r="849" s="14" customFormat="1">
      <c r="A849" s="14"/>
      <c r="B849" s="240"/>
      <c r="C849" s="241"/>
      <c r="D849" s="231" t="s">
        <v>145</v>
      </c>
      <c r="E849" s="242" t="s">
        <v>1</v>
      </c>
      <c r="F849" s="243" t="s">
        <v>143</v>
      </c>
      <c r="G849" s="241"/>
      <c r="H849" s="244">
        <v>2</v>
      </c>
      <c r="I849" s="245"/>
      <c r="J849" s="241"/>
      <c r="K849" s="241"/>
      <c r="L849" s="246"/>
      <c r="M849" s="247"/>
      <c r="N849" s="248"/>
      <c r="O849" s="248"/>
      <c r="P849" s="248"/>
      <c r="Q849" s="248"/>
      <c r="R849" s="248"/>
      <c r="S849" s="248"/>
      <c r="T849" s="249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0" t="s">
        <v>145</v>
      </c>
      <c r="AU849" s="250" t="s">
        <v>143</v>
      </c>
      <c r="AV849" s="14" t="s">
        <v>143</v>
      </c>
      <c r="AW849" s="14" t="s">
        <v>30</v>
      </c>
      <c r="AX849" s="14" t="s">
        <v>73</v>
      </c>
      <c r="AY849" s="250" t="s">
        <v>134</v>
      </c>
    </row>
    <row r="850" s="15" customFormat="1">
      <c r="A850" s="15"/>
      <c r="B850" s="251"/>
      <c r="C850" s="252"/>
      <c r="D850" s="231" t="s">
        <v>145</v>
      </c>
      <c r="E850" s="253" t="s">
        <v>1</v>
      </c>
      <c r="F850" s="254" t="s">
        <v>168</v>
      </c>
      <c r="G850" s="252"/>
      <c r="H850" s="255">
        <v>2</v>
      </c>
      <c r="I850" s="256"/>
      <c r="J850" s="252"/>
      <c r="K850" s="252"/>
      <c r="L850" s="257"/>
      <c r="M850" s="258"/>
      <c r="N850" s="259"/>
      <c r="O850" s="259"/>
      <c r="P850" s="259"/>
      <c r="Q850" s="259"/>
      <c r="R850" s="259"/>
      <c r="S850" s="259"/>
      <c r="T850" s="260"/>
      <c r="U850" s="15"/>
      <c r="V850" s="15"/>
      <c r="W850" s="15"/>
      <c r="X850" s="15"/>
      <c r="Y850" s="15"/>
      <c r="Z850" s="15"/>
      <c r="AA850" s="15"/>
      <c r="AB850" s="15"/>
      <c r="AC850" s="15"/>
      <c r="AD850" s="15"/>
      <c r="AE850" s="15"/>
      <c r="AT850" s="261" t="s">
        <v>145</v>
      </c>
      <c r="AU850" s="261" t="s">
        <v>143</v>
      </c>
      <c r="AV850" s="15" t="s">
        <v>142</v>
      </c>
      <c r="AW850" s="15" t="s">
        <v>30</v>
      </c>
      <c r="AX850" s="15" t="s">
        <v>81</v>
      </c>
      <c r="AY850" s="261" t="s">
        <v>134</v>
      </c>
    </row>
    <row r="851" s="2" customFormat="1" ht="24.15" customHeight="1">
      <c r="A851" s="38"/>
      <c r="B851" s="39"/>
      <c r="C851" s="262" t="s">
        <v>1165</v>
      </c>
      <c r="D851" s="262" t="s">
        <v>248</v>
      </c>
      <c r="E851" s="263" t="s">
        <v>1166</v>
      </c>
      <c r="F851" s="264" t="s">
        <v>1167</v>
      </c>
      <c r="G851" s="265" t="s">
        <v>141</v>
      </c>
      <c r="H851" s="266">
        <v>2</v>
      </c>
      <c r="I851" s="267"/>
      <c r="J851" s="268">
        <f>ROUND(I851*H851,2)</f>
        <v>0</v>
      </c>
      <c r="K851" s="269"/>
      <c r="L851" s="270"/>
      <c r="M851" s="271" t="s">
        <v>1</v>
      </c>
      <c r="N851" s="272" t="s">
        <v>39</v>
      </c>
      <c r="O851" s="91"/>
      <c r="P851" s="225">
        <f>O851*H851</f>
        <v>0</v>
      </c>
      <c r="Q851" s="225">
        <v>0.00014999999999999999</v>
      </c>
      <c r="R851" s="225">
        <f>Q851*H851</f>
        <v>0.00029999999999999997</v>
      </c>
      <c r="S851" s="225">
        <v>0</v>
      </c>
      <c r="T851" s="226">
        <f>S851*H851</f>
        <v>0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227" t="s">
        <v>386</v>
      </c>
      <c r="AT851" s="227" t="s">
        <v>248</v>
      </c>
      <c r="AU851" s="227" t="s">
        <v>143</v>
      </c>
      <c r="AY851" s="17" t="s">
        <v>134</v>
      </c>
      <c r="BE851" s="228">
        <f>IF(N851="základní",J851,0)</f>
        <v>0</v>
      </c>
      <c r="BF851" s="228">
        <f>IF(N851="snížená",J851,0)</f>
        <v>0</v>
      </c>
      <c r="BG851" s="228">
        <f>IF(N851="zákl. přenesená",J851,0)</f>
        <v>0</v>
      </c>
      <c r="BH851" s="228">
        <f>IF(N851="sníž. přenesená",J851,0)</f>
        <v>0</v>
      </c>
      <c r="BI851" s="228">
        <f>IF(N851="nulová",J851,0)</f>
        <v>0</v>
      </c>
      <c r="BJ851" s="17" t="s">
        <v>143</v>
      </c>
      <c r="BK851" s="228">
        <f>ROUND(I851*H851,2)</f>
        <v>0</v>
      </c>
      <c r="BL851" s="17" t="s">
        <v>195</v>
      </c>
      <c r="BM851" s="227" t="s">
        <v>1168</v>
      </c>
    </row>
    <row r="852" s="14" customFormat="1">
      <c r="A852" s="14"/>
      <c r="B852" s="240"/>
      <c r="C852" s="241"/>
      <c r="D852" s="231" t="s">
        <v>145</v>
      </c>
      <c r="E852" s="242" t="s">
        <v>1</v>
      </c>
      <c r="F852" s="243" t="s">
        <v>143</v>
      </c>
      <c r="G852" s="241"/>
      <c r="H852" s="244">
        <v>2</v>
      </c>
      <c r="I852" s="245"/>
      <c r="J852" s="241"/>
      <c r="K852" s="241"/>
      <c r="L852" s="246"/>
      <c r="M852" s="247"/>
      <c r="N852" s="248"/>
      <c r="O852" s="248"/>
      <c r="P852" s="248"/>
      <c r="Q852" s="248"/>
      <c r="R852" s="248"/>
      <c r="S852" s="248"/>
      <c r="T852" s="249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0" t="s">
        <v>145</v>
      </c>
      <c r="AU852" s="250" t="s">
        <v>143</v>
      </c>
      <c r="AV852" s="14" t="s">
        <v>143</v>
      </c>
      <c r="AW852" s="14" t="s">
        <v>30</v>
      </c>
      <c r="AX852" s="14" t="s">
        <v>81</v>
      </c>
      <c r="AY852" s="250" t="s">
        <v>134</v>
      </c>
    </row>
    <row r="853" s="2" customFormat="1" ht="16.5" customHeight="1">
      <c r="A853" s="38"/>
      <c r="B853" s="39"/>
      <c r="C853" s="262" t="s">
        <v>1169</v>
      </c>
      <c r="D853" s="262" t="s">
        <v>248</v>
      </c>
      <c r="E853" s="263" t="s">
        <v>1170</v>
      </c>
      <c r="F853" s="264" t="s">
        <v>1171</v>
      </c>
      <c r="G853" s="265" t="s">
        <v>1172</v>
      </c>
      <c r="H853" s="266">
        <v>1</v>
      </c>
      <c r="I853" s="267"/>
      <c r="J853" s="268">
        <f>ROUND(I853*H853,2)</f>
        <v>0</v>
      </c>
      <c r="K853" s="269"/>
      <c r="L853" s="270"/>
      <c r="M853" s="271" t="s">
        <v>1</v>
      </c>
      <c r="N853" s="272" t="s">
        <v>39</v>
      </c>
      <c r="O853" s="91"/>
      <c r="P853" s="225">
        <f>O853*H853</f>
        <v>0</v>
      </c>
      <c r="Q853" s="225">
        <v>0</v>
      </c>
      <c r="R853" s="225">
        <f>Q853*H853</f>
        <v>0</v>
      </c>
      <c r="S853" s="225">
        <v>0</v>
      </c>
      <c r="T853" s="226">
        <f>S853*H853</f>
        <v>0</v>
      </c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R853" s="227" t="s">
        <v>386</v>
      </c>
      <c r="AT853" s="227" t="s">
        <v>248</v>
      </c>
      <c r="AU853" s="227" t="s">
        <v>143</v>
      </c>
      <c r="AY853" s="17" t="s">
        <v>134</v>
      </c>
      <c r="BE853" s="228">
        <f>IF(N853="základní",J853,0)</f>
        <v>0</v>
      </c>
      <c r="BF853" s="228">
        <f>IF(N853="snížená",J853,0)</f>
        <v>0</v>
      </c>
      <c r="BG853" s="228">
        <f>IF(N853="zákl. přenesená",J853,0)</f>
        <v>0</v>
      </c>
      <c r="BH853" s="228">
        <f>IF(N853="sníž. přenesená",J853,0)</f>
        <v>0</v>
      </c>
      <c r="BI853" s="228">
        <f>IF(N853="nulová",J853,0)</f>
        <v>0</v>
      </c>
      <c r="BJ853" s="17" t="s">
        <v>143</v>
      </c>
      <c r="BK853" s="228">
        <f>ROUND(I853*H853,2)</f>
        <v>0</v>
      </c>
      <c r="BL853" s="17" t="s">
        <v>195</v>
      </c>
      <c r="BM853" s="227" t="s">
        <v>1173</v>
      </c>
    </row>
    <row r="854" s="14" customFormat="1">
      <c r="A854" s="14"/>
      <c r="B854" s="240"/>
      <c r="C854" s="241"/>
      <c r="D854" s="231" t="s">
        <v>145</v>
      </c>
      <c r="E854" s="242" t="s">
        <v>1</v>
      </c>
      <c r="F854" s="243" t="s">
        <v>81</v>
      </c>
      <c r="G854" s="241"/>
      <c r="H854" s="244">
        <v>1</v>
      </c>
      <c r="I854" s="245"/>
      <c r="J854" s="241"/>
      <c r="K854" s="241"/>
      <c r="L854" s="246"/>
      <c r="M854" s="247"/>
      <c r="N854" s="248"/>
      <c r="O854" s="248"/>
      <c r="P854" s="248"/>
      <c r="Q854" s="248"/>
      <c r="R854" s="248"/>
      <c r="S854" s="248"/>
      <c r="T854" s="249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0" t="s">
        <v>145</v>
      </c>
      <c r="AU854" s="250" t="s">
        <v>143</v>
      </c>
      <c r="AV854" s="14" t="s">
        <v>143</v>
      </c>
      <c r="AW854" s="14" t="s">
        <v>30</v>
      </c>
      <c r="AX854" s="14" t="s">
        <v>81</v>
      </c>
      <c r="AY854" s="250" t="s">
        <v>134</v>
      </c>
    </row>
    <row r="855" s="2" customFormat="1" ht="24.15" customHeight="1">
      <c r="A855" s="38"/>
      <c r="B855" s="39"/>
      <c r="C855" s="215" t="s">
        <v>1174</v>
      </c>
      <c r="D855" s="215" t="s">
        <v>138</v>
      </c>
      <c r="E855" s="216" t="s">
        <v>1175</v>
      </c>
      <c r="F855" s="217" t="s">
        <v>1176</v>
      </c>
      <c r="G855" s="218" t="s">
        <v>341</v>
      </c>
      <c r="H855" s="219">
        <v>0.0070000000000000001</v>
      </c>
      <c r="I855" s="220"/>
      <c r="J855" s="221">
        <f>ROUND(I855*H855,2)</f>
        <v>0</v>
      </c>
      <c r="K855" s="222"/>
      <c r="L855" s="44"/>
      <c r="M855" s="223" t="s">
        <v>1</v>
      </c>
      <c r="N855" s="224" t="s">
        <v>39</v>
      </c>
      <c r="O855" s="91"/>
      <c r="P855" s="225">
        <f>O855*H855</f>
        <v>0</v>
      </c>
      <c r="Q855" s="225">
        <v>0</v>
      </c>
      <c r="R855" s="225">
        <f>Q855*H855</f>
        <v>0</v>
      </c>
      <c r="S855" s="225">
        <v>0</v>
      </c>
      <c r="T855" s="226">
        <f>S855*H855</f>
        <v>0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27" t="s">
        <v>195</v>
      </c>
      <c r="AT855" s="227" t="s">
        <v>138</v>
      </c>
      <c r="AU855" s="227" t="s">
        <v>143</v>
      </c>
      <c r="AY855" s="17" t="s">
        <v>134</v>
      </c>
      <c r="BE855" s="228">
        <f>IF(N855="základní",J855,0)</f>
        <v>0</v>
      </c>
      <c r="BF855" s="228">
        <f>IF(N855="snížená",J855,0)</f>
        <v>0</v>
      </c>
      <c r="BG855" s="228">
        <f>IF(N855="zákl. přenesená",J855,0)</f>
        <v>0</v>
      </c>
      <c r="BH855" s="228">
        <f>IF(N855="sníž. přenesená",J855,0)</f>
        <v>0</v>
      </c>
      <c r="BI855" s="228">
        <f>IF(N855="nulová",J855,0)</f>
        <v>0</v>
      </c>
      <c r="BJ855" s="17" t="s">
        <v>143</v>
      </c>
      <c r="BK855" s="228">
        <f>ROUND(I855*H855,2)</f>
        <v>0</v>
      </c>
      <c r="BL855" s="17" t="s">
        <v>195</v>
      </c>
      <c r="BM855" s="227" t="s">
        <v>1177</v>
      </c>
    </row>
    <row r="856" s="2" customFormat="1" ht="24.15" customHeight="1">
      <c r="A856" s="38"/>
      <c r="B856" s="39"/>
      <c r="C856" s="215" t="s">
        <v>1178</v>
      </c>
      <c r="D856" s="215" t="s">
        <v>138</v>
      </c>
      <c r="E856" s="216" t="s">
        <v>1179</v>
      </c>
      <c r="F856" s="217" t="s">
        <v>1180</v>
      </c>
      <c r="G856" s="218" t="s">
        <v>341</v>
      </c>
      <c r="H856" s="219">
        <v>0.0070000000000000001</v>
      </c>
      <c r="I856" s="220"/>
      <c r="J856" s="221">
        <f>ROUND(I856*H856,2)</f>
        <v>0</v>
      </c>
      <c r="K856" s="222"/>
      <c r="L856" s="44"/>
      <c r="M856" s="223" t="s">
        <v>1</v>
      </c>
      <c r="N856" s="224" t="s">
        <v>39</v>
      </c>
      <c r="O856" s="91"/>
      <c r="P856" s="225">
        <f>O856*H856</f>
        <v>0</v>
      </c>
      <c r="Q856" s="225">
        <v>0</v>
      </c>
      <c r="R856" s="225">
        <f>Q856*H856</f>
        <v>0</v>
      </c>
      <c r="S856" s="225">
        <v>0</v>
      </c>
      <c r="T856" s="226">
        <f>S856*H856</f>
        <v>0</v>
      </c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R856" s="227" t="s">
        <v>195</v>
      </c>
      <c r="AT856" s="227" t="s">
        <v>138</v>
      </c>
      <c r="AU856" s="227" t="s">
        <v>143</v>
      </c>
      <c r="AY856" s="17" t="s">
        <v>134</v>
      </c>
      <c r="BE856" s="228">
        <f>IF(N856="základní",J856,0)</f>
        <v>0</v>
      </c>
      <c r="BF856" s="228">
        <f>IF(N856="snížená",J856,0)</f>
        <v>0</v>
      </c>
      <c r="BG856" s="228">
        <f>IF(N856="zákl. přenesená",J856,0)</f>
        <v>0</v>
      </c>
      <c r="BH856" s="228">
        <f>IF(N856="sníž. přenesená",J856,0)</f>
        <v>0</v>
      </c>
      <c r="BI856" s="228">
        <f>IF(N856="nulová",J856,0)</f>
        <v>0</v>
      </c>
      <c r="BJ856" s="17" t="s">
        <v>143</v>
      </c>
      <c r="BK856" s="228">
        <f>ROUND(I856*H856,2)</f>
        <v>0</v>
      </c>
      <c r="BL856" s="17" t="s">
        <v>195</v>
      </c>
      <c r="BM856" s="227" t="s">
        <v>1181</v>
      </c>
    </row>
    <row r="857" s="2" customFormat="1" ht="24.15" customHeight="1">
      <c r="A857" s="38"/>
      <c r="B857" s="39"/>
      <c r="C857" s="215" t="s">
        <v>1182</v>
      </c>
      <c r="D857" s="215" t="s">
        <v>138</v>
      </c>
      <c r="E857" s="216" t="s">
        <v>1183</v>
      </c>
      <c r="F857" s="217" t="s">
        <v>1184</v>
      </c>
      <c r="G857" s="218" t="s">
        <v>341</v>
      </c>
      <c r="H857" s="219">
        <v>0.0070000000000000001</v>
      </c>
      <c r="I857" s="220"/>
      <c r="J857" s="221">
        <f>ROUND(I857*H857,2)</f>
        <v>0</v>
      </c>
      <c r="K857" s="222"/>
      <c r="L857" s="44"/>
      <c r="M857" s="223" t="s">
        <v>1</v>
      </c>
      <c r="N857" s="224" t="s">
        <v>39</v>
      </c>
      <c r="O857" s="91"/>
      <c r="P857" s="225">
        <f>O857*H857</f>
        <v>0</v>
      </c>
      <c r="Q857" s="225">
        <v>0</v>
      </c>
      <c r="R857" s="225">
        <f>Q857*H857</f>
        <v>0</v>
      </c>
      <c r="S857" s="225">
        <v>0</v>
      </c>
      <c r="T857" s="226">
        <f>S857*H857</f>
        <v>0</v>
      </c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  <c r="AE857" s="38"/>
      <c r="AR857" s="227" t="s">
        <v>195</v>
      </c>
      <c r="AT857" s="227" t="s">
        <v>138</v>
      </c>
      <c r="AU857" s="227" t="s">
        <v>143</v>
      </c>
      <c r="AY857" s="17" t="s">
        <v>134</v>
      </c>
      <c r="BE857" s="228">
        <f>IF(N857="základní",J857,0)</f>
        <v>0</v>
      </c>
      <c r="BF857" s="228">
        <f>IF(N857="snížená",J857,0)</f>
        <v>0</v>
      </c>
      <c r="BG857" s="228">
        <f>IF(N857="zákl. přenesená",J857,0)</f>
        <v>0</v>
      </c>
      <c r="BH857" s="228">
        <f>IF(N857="sníž. přenesená",J857,0)</f>
        <v>0</v>
      </c>
      <c r="BI857" s="228">
        <f>IF(N857="nulová",J857,0)</f>
        <v>0</v>
      </c>
      <c r="BJ857" s="17" t="s">
        <v>143</v>
      </c>
      <c r="BK857" s="228">
        <f>ROUND(I857*H857,2)</f>
        <v>0</v>
      </c>
      <c r="BL857" s="17" t="s">
        <v>195</v>
      </c>
      <c r="BM857" s="227" t="s">
        <v>1185</v>
      </c>
    </row>
    <row r="858" s="12" customFormat="1" ht="22.8" customHeight="1">
      <c r="A858" s="12"/>
      <c r="B858" s="199"/>
      <c r="C858" s="200"/>
      <c r="D858" s="201" t="s">
        <v>72</v>
      </c>
      <c r="E858" s="213" t="s">
        <v>1186</v>
      </c>
      <c r="F858" s="213" t="s">
        <v>1187</v>
      </c>
      <c r="G858" s="200"/>
      <c r="H858" s="200"/>
      <c r="I858" s="203"/>
      <c r="J858" s="214">
        <f>BK858</f>
        <v>0</v>
      </c>
      <c r="K858" s="200"/>
      <c r="L858" s="205"/>
      <c r="M858" s="206"/>
      <c r="N858" s="207"/>
      <c r="O858" s="207"/>
      <c r="P858" s="208">
        <f>SUM(P859:P867)</f>
        <v>0</v>
      </c>
      <c r="Q858" s="207"/>
      <c r="R858" s="208">
        <f>SUM(R859:R867)</f>
        <v>0.49195799999999995</v>
      </c>
      <c r="S858" s="207"/>
      <c r="T858" s="209">
        <f>SUM(T859:T867)</f>
        <v>0.39095999999999997</v>
      </c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R858" s="210" t="s">
        <v>143</v>
      </c>
      <c r="AT858" s="211" t="s">
        <v>72</v>
      </c>
      <c r="AU858" s="211" t="s">
        <v>81</v>
      </c>
      <c r="AY858" s="210" t="s">
        <v>134</v>
      </c>
      <c r="BK858" s="212">
        <f>SUM(BK859:BK867)</f>
        <v>0</v>
      </c>
    </row>
    <row r="859" s="2" customFormat="1" ht="33" customHeight="1">
      <c r="A859" s="38"/>
      <c r="B859" s="39"/>
      <c r="C859" s="215" t="s">
        <v>1188</v>
      </c>
      <c r="D859" s="215" t="s">
        <v>138</v>
      </c>
      <c r="E859" s="216" t="s">
        <v>1189</v>
      </c>
      <c r="F859" s="217" t="s">
        <v>1190</v>
      </c>
      <c r="G859" s="218" t="s">
        <v>151</v>
      </c>
      <c r="H859" s="219">
        <v>21.719999999999999</v>
      </c>
      <c r="I859" s="220"/>
      <c r="J859" s="221">
        <f>ROUND(I859*H859,2)</f>
        <v>0</v>
      </c>
      <c r="K859" s="222"/>
      <c r="L859" s="44"/>
      <c r="M859" s="223" t="s">
        <v>1</v>
      </c>
      <c r="N859" s="224" t="s">
        <v>39</v>
      </c>
      <c r="O859" s="91"/>
      <c r="P859" s="225">
        <f>O859*H859</f>
        <v>0</v>
      </c>
      <c r="Q859" s="225">
        <v>0.02265</v>
      </c>
      <c r="R859" s="225">
        <f>Q859*H859</f>
        <v>0.49195799999999995</v>
      </c>
      <c r="S859" s="225">
        <v>0</v>
      </c>
      <c r="T859" s="226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27" t="s">
        <v>195</v>
      </c>
      <c r="AT859" s="227" t="s">
        <v>138</v>
      </c>
      <c r="AU859" s="227" t="s">
        <v>143</v>
      </c>
      <c r="AY859" s="17" t="s">
        <v>134</v>
      </c>
      <c r="BE859" s="228">
        <f>IF(N859="základní",J859,0)</f>
        <v>0</v>
      </c>
      <c r="BF859" s="228">
        <f>IF(N859="snížená",J859,0)</f>
        <v>0</v>
      </c>
      <c r="BG859" s="228">
        <f>IF(N859="zákl. přenesená",J859,0)</f>
        <v>0</v>
      </c>
      <c r="BH859" s="228">
        <f>IF(N859="sníž. přenesená",J859,0)</f>
        <v>0</v>
      </c>
      <c r="BI859" s="228">
        <f>IF(N859="nulová",J859,0)</f>
        <v>0</v>
      </c>
      <c r="BJ859" s="17" t="s">
        <v>143</v>
      </c>
      <c r="BK859" s="228">
        <f>ROUND(I859*H859,2)</f>
        <v>0</v>
      </c>
      <c r="BL859" s="17" t="s">
        <v>195</v>
      </c>
      <c r="BM859" s="227" t="s">
        <v>1191</v>
      </c>
    </row>
    <row r="860" s="13" customFormat="1">
      <c r="A860" s="13"/>
      <c r="B860" s="229"/>
      <c r="C860" s="230"/>
      <c r="D860" s="231" t="s">
        <v>145</v>
      </c>
      <c r="E860" s="232" t="s">
        <v>1</v>
      </c>
      <c r="F860" s="233" t="s">
        <v>166</v>
      </c>
      <c r="G860" s="230"/>
      <c r="H860" s="232" t="s">
        <v>1</v>
      </c>
      <c r="I860" s="234"/>
      <c r="J860" s="230"/>
      <c r="K860" s="230"/>
      <c r="L860" s="235"/>
      <c r="M860" s="236"/>
      <c r="N860" s="237"/>
      <c r="O860" s="237"/>
      <c r="P860" s="237"/>
      <c r="Q860" s="237"/>
      <c r="R860" s="237"/>
      <c r="S860" s="237"/>
      <c r="T860" s="238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9" t="s">
        <v>145</v>
      </c>
      <c r="AU860" s="239" t="s">
        <v>143</v>
      </c>
      <c r="AV860" s="13" t="s">
        <v>81</v>
      </c>
      <c r="AW860" s="13" t="s">
        <v>30</v>
      </c>
      <c r="AX860" s="13" t="s">
        <v>73</v>
      </c>
      <c r="AY860" s="239" t="s">
        <v>134</v>
      </c>
    </row>
    <row r="861" s="14" customFormat="1">
      <c r="A861" s="14"/>
      <c r="B861" s="240"/>
      <c r="C861" s="241"/>
      <c r="D861" s="231" t="s">
        <v>145</v>
      </c>
      <c r="E861" s="242" t="s">
        <v>1</v>
      </c>
      <c r="F861" s="243" t="s">
        <v>167</v>
      </c>
      <c r="G861" s="241"/>
      <c r="H861" s="244">
        <v>21.719999999999999</v>
      </c>
      <c r="I861" s="245"/>
      <c r="J861" s="241"/>
      <c r="K861" s="241"/>
      <c r="L861" s="246"/>
      <c r="M861" s="247"/>
      <c r="N861" s="248"/>
      <c r="O861" s="248"/>
      <c r="P861" s="248"/>
      <c r="Q861" s="248"/>
      <c r="R861" s="248"/>
      <c r="S861" s="248"/>
      <c r="T861" s="249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0" t="s">
        <v>145</v>
      </c>
      <c r="AU861" s="250" t="s">
        <v>143</v>
      </c>
      <c r="AV861" s="14" t="s">
        <v>143</v>
      </c>
      <c r="AW861" s="14" t="s">
        <v>30</v>
      </c>
      <c r="AX861" s="14" t="s">
        <v>81</v>
      </c>
      <c r="AY861" s="250" t="s">
        <v>134</v>
      </c>
    </row>
    <row r="862" s="2" customFormat="1" ht="21.75" customHeight="1">
      <c r="A862" s="38"/>
      <c r="B862" s="39"/>
      <c r="C862" s="215" t="s">
        <v>1192</v>
      </c>
      <c r="D862" s="215" t="s">
        <v>138</v>
      </c>
      <c r="E862" s="216" t="s">
        <v>1193</v>
      </c>
      <c r="F862" s="217" t="s">
        <v>1194</v>
      </c>
      <c r="G862" s="218" t="s">
        <v>151</v>
      </c>
      <c r="H862" s="219">
        <v>21.719999999999999</v>
      </c>
      <c r="I862" s="220"/>
      <c r="J862" s="221">
        <f>ROUND(I862*H862,2)</f>
        <v>0</v>
      </c>
      <c r="K862" s="222"/>
      <c r="L862" s="44"/>
      <c r="M862" s="223" t="s">
        <v>1</v>
      </c>
      <c r="N862" s="224" t="s">
        <v>39</v>
      </c>
      <c r="O862" s="91"/>
      <c r="P862" s="225">
        <f>O862*H862</f>
        <v>0</v>
      </c>
      <c r="Q862" s="225">
        <v>0</v>
      </c>
      <c r="R862" s="225">
        <f>Q862*H862</f>
        <v>0</v>
      </c>
      <c r="S862" s="225">
        <v>0.017999999999999999</v>
      </c>
      <c r="T862" s="226">
        <f>S862*H862</f>
        <v>0.39095999999999997</v>
      </c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R862" s="227" t="s">
        <v>195</v>
      </c>
      <c r="AT862" s="227" t="s">
        <v>138</v>
      </c>
      <c r="AU862" s="227" t="s">
        <v>143</v>
      </c>
      <c r="AY862" s="17" t="s">
        <v>134</v>
      </c>
      <c r="BE862" s="228">
        <f>IF(N862="základní",J862,0)</f>
        <v>0</v>
      </c>
      <c r="BF862" s="228">
        <f>IF(N862="snížená",J862,0)</f>
        <v>0</v>
      </c>
      <c r="BG862" s="228">
        <f>IF(N862="zákl. přenesená",J862,0)</f>
        <v>0</v>
      </c>
      <c r="BH862" s="228">
        <f>IF(N862="sníž. přenesená",J862,0)</f>
        <v>0</v>
      </c>
      <c r="BI862" s="228">
        <f>IF(N862="nulová",J862,0)</f>
        <v>0</v>
      </c>
      <c r="BJ862" s="17" t="s">
        <v>143</v>
      </c>
      <c r="BK862" s="228">
        <f>ROUND(I862*H862,2)</f>
        <v>0</v>
      </c>
      <c r="BL862" s="17" t="s">
        <v>195</v>
      </c>
      <c r="BM862" s="227" t="s">
        <v>1195</v>
      </c>
    </row>
    <row r="863" s="13" customFormat="1">
      <c r="A863" s="13"/>
      <c r="B863" s="229"/>
      <c r="C863" s="230"/>
      <c r="D863" s="231" t="s">
        <v>145</v>
      </c>
      <c r="E863" s="232" t="s">
        <v>1</v>
      </c>
      <c r="F863" s="233" t="s">
        <v>1196</v>
      </c>
      <c r="G863" s="230"/>
      <c r="H863" s="232" t="s">
        <v>1</v>
      </c>
      <c r="I863" s="234"/>
      <c r="J863" s="230"/>
      <c r="K863" s="230"/>
      <c r="L863" s="235"/>
      <c r="M863" s="236"/>
      <c r="N863" s="237"/>
      <c r="O863" s="237"/>
      <c r="P863" s="237"/>
      <c r="Q863" s="237"/>
      <c r="R863" s="237"/>
      <c r="S863" s="237"/>
      <c r="T863" s="238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9" t="s">
        <v>145</v>
      </c>
      <c r="AU863" s="239" t="s">
        <v>143</v>
      </c>
      <c r="AV863" s="13" t="s">
        <v>81</v>
      </c>
      <c r="AW863" s="13" t="s">
        <v>30</v>
      </c>
      <c r="AX863" s="13" t="s">
        <v>73</v>
      </c>
      <c r="AY863" s="239" t="s">
        <v>134</v>
      </c>
    </row>
    <row r="864" s="14" customFormat="1">
      <c r="A864" s="14"/>
      <c r="B864" s="240"/>
      <c r="C864" s="241"/>
      <c r="D864" s="231" t="s">
        <v>145</v>
      </c>
      <c r="E864" s="242" t="s">
        <v>1</v>
      </c>
      <c r="F864" s="243" t="s">
        <v>167</v>
      </c>
      <c r="G864" s="241"/>
      <c r="H864" s="244">
        <v>21.719999999999999</v>
      </c>
      <c r="I864" s="245"/>
      <c r="J864" s="241"/>
      <c r="K864" s="241"/>
      <c r="L864" s="246"/>
      <c r="M864" s="247"/>
      <c r="N864" s="248"/>
      <c r="O864" s="248"/>
      <c r="P864" s="248"/>
      <c r="Q864" s="248"/>
      <c r="R864" s="248"/>
      <c r="S864" s="248"/>
      <c r="T864" s="249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0" t="s">
        <v>145</v>
      </c>
      <c r="AU864" s="250" t="s">
        <v>143</v>
      </c>
      <c r="AV864" s="14" t="s">
        <v>143</v>
      </c>
      <c r="AW864" s="14" t="s">
        <v>30</v>
      </c>
      <c r="AX864" s="14" t="s">
        <v>81</v>
      </c>
      <c r="AY864" s="250" t="s">
        <v>134</v>
      </c>
    </row>
    <row r="865" s="2" customFormat="1" ht="24.15" customHeight="1">
      <c r="A865" s="38"/>
      <c r="B865" s="39"/>
      <c r="C865" s="215" t="s">
        <v>1197</v>
      </c>
      <c r="D865" s="215" t="s">
        <v>138</v>
      </c>
      <c r="E865" s="216" t="s">
        <v>1198</v>
      </c>
      <c r="F865" s="217" t="s">
        <v>1199</v>
      </c>
      <c r="G865" s="218" t="s">
        <v>341</v>
      </c>
      <c r="H865" s="219">
        <v>0.49199999999999999</v>
      </c>
      <c r="I865" s="220"/>
      <c r="J865" s="221">
        <f>ROUND(I865*H865,2)</f>
        <v>0</v>
      </c>
      <c r="K865" s="222"/>
      <c r="L865" s="44"/>
      <c r="M865" s="223" t="s">
        <v>1</v>
      </c>
      <c r="N865" s="224" t="s">
        <v>39</v>
      </c>
      <c r="O865" s="91"/>
      <c r="P865" s="225">
        <f>O865*H865</f>
        <v>0</v>
      </c>
      <c r="Q865" s="225">
        <v>0</v>
      </c>
      <c r="R865" s="225">
        <f>Q865*H865</f>
        <v>0</v>
      </c>
      <c r="S865" s="225">
        <v>0</v>
      </c>
      <c r="T865" s="226">
        <f>S865*H865</f>
        <v>0</v>
      </c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R865" s="227" t="s">
        <v>195</v>
      </c>
      <c r="AT865" s="227" t="s">
        <v>138</v>
      </c>
      <c r="AU865" s="227" t="s">
        <v>143</v>
      </c>
      <c r="AY865" s="17" t="s">
        <v>134</v>
      </c>
      <c r="BE865" s="228">
        <f>IF(N865="základní",J865,0)</f>
        <v>0</v>
      </c>
      <c r="BF865" s="228">
        <f>IF(N865="snížená",J865,0)</f>
        <v>0</v>
      </c>
      <c r="BG865" s="228">
        <f>IF(N865="zákl. přenesená",J865,0)</f>
        <v>0</v>
      </c>
      <c r="BH865" s="228">
        <f>IF(N865="sníž. přenesená",J865,0)</f>
        <v>0</v>
      </c>
      <c r="BI865" s="228">
        <f>IF(N865="nulová",J865,0)</f>
        <v>0</v>
      </c>
      <c r="BJ865" s="17" t="s">
        <v>143</v>
      </c>
      <c r="BK865" s="228">
        <f>ROUND(I865*H865,2)</f>
        <v>0</v>
      </c>
      <c r="BL865" s="17" t="s">
        <v>195</v>
      </c>
      <c r="BM865" s="227" t="s">
        <v>1200</v>
      </c>
    </row>
    <row r="866" s="2" customFormat="1" ht="24.15" customHeight="1">
      <c r="A866" s="38"/>
      <c r="B866" s="39"/>
      <c r="C866" s="215" t="s">
        <v>1201</v>
      </c>
      <c r="D866" s="215" t="s">
        <v>138</v>
      </c>
      <c r="E866" s="216" t="s">
        <v>1202</v>
      </c>
      <c r="F866" s="217" t="s">
        <v>1203</v>
      </c>
      <c r="G866" s="218" t="s">
        <v>341</v>
      </c>
      <c r="H866" s="219">
        <v>0.49199999999999999</v>
      </c>
      <c r="I866" s="220"/>
      <c r="J866" s="221">
        <f>ROUND(I866*H866,2)</f>
        <v>0</v>
      </c>
      <c r="K866" s="222"/>
      <c r="L866" s="44"/>
      <c r="M866" s="223" t="s">
        <v>1</v>
      </c>
      <c r="N866" s="224" t="s">
        <v>39</v>
      </c>
      <c r="O866" s="91"/>
      <c r="P866" s="225">
        <f>O866*H866</f>
        <v>0</v>
      </c>
      <c r="Q866" s="225">
        <v>0</v>
      </c>
      <c r="R866" s="225">
        <f>Q866*H866</f>
        <v>0</v>
      </c>
      <c r="S866" s="225">
        <v>0</v>
      </c>
      <c r="T866" s="226">
        <f>S866*H866</f>
        <v>0</v>
      </c>
      <c r="U866" s="38"/>
      <c r="V866" s="38"/>
      <c r="W866" s="38"/>
      <c r="X866" s="38"/>
      <c r="Y866" s="38"/>
      <c r="Z866" s="38"/>
      <c r="AA866" s="38"/>
      <c r="AB866" s="38"/>
      <c r="AC866" s="38"/>
      <c r="AD866" s="38"/>
      <c r="AE866" s="38"/>
      <c r="AR866" s="227" t="s">
        <v>195</v>
      </c>
      <c r="AT866" s="227" t="s">
        <v>138</v>
      </c>
      <c r="AU866" s="227" t="s">
        <v>143</v>
      </c>
      <c r="AY866" s="17" t="s">
        <v>134</v>
      </c>
      <c r="BE866" s="228">
        <f>IF(N866="základní",J866,0)</f>
        <v>0</v>
      </c>
      <c r="BF866" s="228">
        <f>IF(N866="snížená",J866,0)</f>
        <v>0</v>
      </c>
      <c r="BG866" s="228">
        <f>IF(N866="zákl. přenesená",J866,0)</f>
        <v>0</v>
      </c>
      <c r="BH866" s="228">
        <f>IF(N866="sníž. přenesená",J866,0)</f>
        <v>0</v>
      </c>
      <c r="BI866" s="228">
        <f>IF(N866="nulová",J866,0)</f>
        <v>0</v>
      </c>
      <c r="BJ866" s="17" t="s">
        <v>143</v>
      </c>
      <c r="BK866" s="228">
        <f>ROUND(I866*H866,2)</f>
        <v>0</v>
      </c>
      <c r="BL866" s="17" t="s">
        <v>195</v>
      </c>
      <c r="BM866" s="227" t="s">
        <v>1204</v>
      </c>
    </row>
    <row r="867" s="2" customFormat="1" ht="24.15" customHeight="1">
      <c r="A867" s="38"/>
      <c r="B867" s="39"/>
      <c r="C867" s="215" t="s">
        <v>1205</v>
      </c>
      <c r="D867" s="215" t="s">
        <v>138</v>
      </c>
      <c r="E867" s="216" t="s">
        <v>1206</v>
      </c>
      <c r="F867" s="217" t="s">
        <v>1207</v>
      </c>
      <c r="G867" s="218" t="s">
        <v>341</v>
      </c>
      <c r="H867" s="219">
        <v>0.49199999999999999</v>
      </c>
      <c r="I867" s="220"/>
      <c r="J867" s="221">
        <f>ROUND(I867*H867,2)</f>
        <v>0</v>
      </c>
      <c r="K867" s="222"/>
      <c r="L867" s="44"/>
      <c r="M867" s="223" t="s">
        <v>1</v>
      </c>
      <c r="N867" s="224" t="s">
        <v>39</v>
      </c>
      <c r="O867" s="91"/>
      <c r="P867" s="225">
        <f>O867*H867</f>
        <v>0</v>
      </c>
      <c r="Q867" s="225">
        <v>0</v>
      </c>
      <c r="R867" s="225">
        <f>Q867*H867</f>
        <v>0</v>
      </c>
      <c r="S867" s="225">
        <v>0</v>
      </c>
      <c r="T867" s="226">
        <f>S867*H867</f>
        <v>0</v>
      </c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  <c r="AE867" s="38"/>
      <c r="AR867" s="227" t="s">
        <v>195</v>
      </c>
      <c r="AT867" s="227" t="s">
        <v>138</v>
      </c>
      <c r="AU867" s="227" t="s">
        <v>143</v>
      </c>
      <c r="AY867" s="17" t="s">
        <v>134</v>
      </c>
      <c r="BE867" s="228">
        <f>IF(N867="základní",J867,0)</f>
        <v>0</v>
      </c>
      <c r="BF867" s="228">
        <f>IF(N867="snížená",J867,0)</f>
        <v>0</v>
      </c>
      <c r="BG867" s="228">
        <f>IF(N867="zákl. přenesená",J867,0)</f>
        <v>0</v>
      </c>
      <c r="BH867" s="228">
        <f>IF(N867="sníž. přenesená",J867,0)</f>
        <v>0</v>
      </c>
      <c r="BI867" s="228">
        <f>IF(N867="nulová",J867,0)</f>
        <v>0</v>
      </c>
      <c r="BJ867" s="17" t="s">
        <v>143</v>
      </c>
      <c r="BK867" s="228">
        <f>ROUND(I867*H867,2)</f>
        <v>0</v>
      </c>
      <c r="BL867" s="17" t="s">
        <v>195</v>
      </c>
      <c r="BM867" s="227" t="s">
        <v>1208</v>
      </c>
    </row>
    <row r="868" s="12" customFormat="1" ht="22.8" customHeight="1">
      <c r="A868" s="12"/>
      <c r="B868" s="199"/>
      <c r="C868" s="200"/>
      <c r="D868" s="201" t="s">
        <v>72</v>
      </c>
      <c r="E868" s="213" t="s">
        <v>1209</v>
      </c>
      <c r="F868" s="213" t="s">
        <v>1210</v>
      </c>
      <c r="G868" s="200"/>
      <c r="H868" s="200"/>
      <c r="I868" s="203"/>
      <c r="J868" s="214">
        <f>BK868</f>
        <v>0</v>
      </c>
      <c r="K868" s="200"/>
      <c r="L868" s="205"/>
      <c r="M868" s="206"/>
      <c r="N868" s="207"/>
      <c r="O868" s="207"/>
      <c r="P868" s="208">
        <f>SUM(P869:P891)</f>
        <v>0</v>
      </c>
      <c r="Q868" s="207"/>
      <c r="R868" s="208">
        <f>SUM(R869:R891)</f>
        <v>0</v>
      </c>
      <c r="S868" s="207"/>
      <c r="T868" s="209">
        <f>SUM(T869:T891)</f>
        <v>0.1361</v>
      </c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R868" s="210" t="s">
        <v>143</v>
      </c>
      <c r="AT868" s="211" t="s">
        <v>72</v>
      </c>
      <c r="AU868" s="211" t="s">
        <v>81</v>
      </c>
      <c r="AY868" s="210" t="s">
        <v>134</v>
      </c>
      <c r="BK868" s="212">
        <f>SUM(BK869:BK891)</f>
        <v>0</v>
      </c>
    </row>
    <row r="869" s="2" customFormat="1" ht="16.5" customHeight="1">
      <c r="A869" s="38"/>
      <c r="B869" s="39"/>
      <c r="C869" s="215" t="s">
        <v>1211</v>
      </c>
      <c r="D869" s="215" t="s">
        <v>138</v>
      </c>
      <c r="E869" s="216" t="s">
        <v>1212</v>
      </c>
      <c r="F869" s="217" t="s">
        <v>1213</v>
      </c>
      <c r="G869" s="218" t="s">
        <v>600</v>
      </c>
      <c r="H869" s="219">
        <v>8</v>
      </c>
      <c r="I869" s="220"/>
      <c r="J869" s="221">
        <f>ROUND(I869*H869,2)</f>
        <v>0</v>
      </c>
      <c r="K869" s="222"/>
      <c r="L869" s="44"/>
      <c r="M869" s="223" t="s">
        <v>1</v>
      </c>
      <c r="N869" s="224" t="s">
        <v>39</v>
      </c>
      <c r="O869" s="91"/>
      <c r="P869" s="225">
        <f>O869*H869</f>
        <v>0</v>
      </c>
      <c r="Q869" s="225">
        <v>0</v>
      </c>
      <c r="R869" s="225">
        <f>Q869*H869</f>
        <v>0</v>
      </c>
      <c r="S869" s="225">
        <v>0</v>
      </c>
      <c r="T869" s="226">
        <f>S869*H869</f>
        <v>0</v>
      </c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R869" s="227" t="s">
        <v>195</v>
      </c>
      <c r="AT869" s="227" t="s">
        <v>138</v>
      </c>
      <c r="AU869" s="227" t="s">
        <v>143</v>
      </c>
      <c r="AY869" s="17" t="s">
        <v>134</v>
      </c>
      <c r="BE869" s="228">
        <f>IF(N869="základní",J869,0)</f>
        <v>0</v>
      </c>
      <c r="BF869" s="228">
        <f>IF(N869="snížená",J869,0)</f>
        <v>0</v>
      </c>
      <c r="BG869" s="228">
        <f>IF(N869="zákl. přenesená",J869,0)</f>
        <v>0</v>
      </c>
      <c r="BH869" s="228">
        <f>IF(N869="sníž. přenesená",J869,0)</f>
        <v>0</v>
      </c>
      <c r="BI869" s="228">
        <f>IF(N869="nulová",J869,0)</f>
        <v>0</v>
      </c>
      <c r="BJ869" s="17" t="s">
        <v>143</v>
      </c>
      <c r="BK869" s="228">
        <f>ROUND(I869*H869,2)</f>
        <v>0</v>
      </c>
      <c r="BL869" s="17" t="s">
        <v>195</v>
      </c>
      <c r="BM869" s="227" t="s">
        <v>1214</v>
      </c>
    </row>
    <row r="870" s="13" customFormat="1">
      <c r="A870" s="13"/>
      <c r="B870" s="229"/>
      <c r="C870" s="230"/>
      <c r="D870" s="231" t="s">
        <v>145</v>
      </c>
      <c r="E870" s="232" t="s">
        <v>1</v>
      </c>
      <c r="F870" s="233" t="s">
        <v>1215</v>
      </c>
      <c r="G870" s="230"/>
      <c r="H870" s="232" t="s">
        <v>1</v>
      </c>
      <c r="I870" s="234"/>
      <c r="J870" s="230"/>
      <c r="K870" s="230"/>
      <c r="L870" s="235"/>
      <c r="M870" s="236"/>
      <c r="N870" s="237"/>
      <c r="O870" s="237"/>
      <c r="P870" s="237"/>
      <c r="Q870" s="237"/>
      <c r="R870" s="237"/>
      <c r="S870" s="237"/>
      <c r="T870" s="238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9" t="s">
        <v>145</v>
      </c>
      <c r="AU870" s="239" t="s">
        <v>143</v>
      </c>
      <c r="AV870" s="13" t="s">
        <v>81</v>
      </c>
      <c r="AW870" s="13" t="s">
        <v>30</v>
      </c>
      <c r="AX870" s="13" t="s">
        <v>73</v>
      </c>
      <c r="AY870" s="239" t="s">
        <v>134</v>
      </c>
    </row>
    <row r="871" s="14" customFormat="1">
      <c r="A871" s="14"/>
      <c r="B871" s="240"/>
      <c r="C871" s="241"/>
      <c r="D871" s="231" t="s">
        <v>145</v>
      </c>
      <c r="E871" s="242" t="s">
        <v>1</v>
      </c>
      <c r="F871" s="243" t="s">
        <v>154</v>
      </c>
      <c r="G871" s="241"/>
      <c r="H871" s="244">
        <v>6</v>
      </c>
      <c r="I871" s="245"/>
      <c r="J871" s="241"/>
      <c r="K871" s="241"/>
      <c r="L871" s="246"/>
      <c r="M871" s="247"/>
      <c r="N871" s="248"/>
      <c r="O871" s="248"/>
      <c r="P871" s="248"/>
      <c r="Q871" s="248"/>
      <c r="R871" s="248"/>
      <c r="S871" s="248"/>
      <c r="T871" s="249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0" t="s">
        <v>145</v>
      </c>
      <c r="AU871" s="250" t="s">
        <v>143</v>
      </c>
      <c r="AV871" s="14" t="s">
        <v>143</v>
      </c>
      <c r="AW871" s="14" t="s">
        <v>30</v>
      </c>
      <c r="AX871" s="14" t="s">
        <v>73</v>
      </c>
      <c r="AY871" s="250" t="s">
        <v>134</v>
      </c>
    </row>
    <row r="872" s="13" customFormat="1">
      <c r="A872" s="13"/>
      <c r="B872" s="229"/>
      <c r="C872" s="230"/>
      <c r="D872" s="231" t="s">
        <v>145</v>
      </c>
      <c r="E872" s="232" t="s">
        <v>1</v>
      </c>
      <c r="F872" s="233" t="s">
        <v>1216</v>
      </c>
      <c r="G872" s="230"/>
      <c r="H872" s="232" t="s">
        <v>1</v>
      </c>
      <c r="I872" s="234"/>
      <c r="J872" s="230"/>
      <c r="K872" s="230"/>
      <c r="L872" s="235"/>
      <c r="M872" s="236"/>
      <c r="N872" s="237"/>
      <c r="O872" s="237"/>
      <c r="P872" s="237"/>
      <c r="Q872" s="237"/>
      <c r="R872" s="237"/>
      <c r="S872" s="237"/>
      <c r="T872" s="238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9" t="s">
        <v>145</v>
      </c>
      <c r="AU872" s="239" t="s">
        <v>143</v>
      </c>
      <c r="AV872" s="13" t="s">
        <v>81</v>
      </c>
      <c r="AW872" s="13" t="s">
        <v>30</v>
      </c>
      <c r="AX872" s="13" t="s">
        <v>73</v>
      </c>
      <c r="AY872" s="239" t="s">
        <v>134</v>
      </c>
    </row>
    <row r="873" s="14" customFormat="1">
      <c r="A873" s="14"/>
      <c r="B873" s="240"/>
      <c r="C873" s="241"/>
      <c r="D873" s="231" t="s">
        <v>145</v>
      </c>
      <c r="E873" s="242" t="s">
        <v>1</v>
      </c>
      <c r="F873" s="243" t="s">
        <v>143</v>
      </c>
      <c r="G873" s="241"/>
      <c r="H873" s="244">
        <v>2</v>
      </c>
      <c r="I873" s="245"/>
      <c r="J873" s="241"/>
      <c r="K873" s="241"/>
      <c r="L873" s="246"/>
      <c r="M873" s="247"/>
      <c r="N873" s="248"/>
      <c r="O873" s="248"/>
      <c r="P873" s="248"/>
      <c r="Q873" s="248"/>
      <c r="R873" s="248"/>
      <c r="S873" s="248"/>
      <c r="T873" s="249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0" t="s">
        <v>145</v>
      </c>
      <c r="AU873" s="250" t="s">
        <v>143</v>
      </c>
      <c r="AV873" s="14" t="s">
        <v>143</v>
      </c>
      <c r="AW873" s="14" t="s">
        <v>30</v>
      </c>
      <c r="AX873" s="14" t="s">
        <v>73</v>
      </c>
      <c r="AY873" s="250" t="s">
        <v>134</v>
      </c>
    </row>
    <row r="874" s="15" customFormat="1">
      <c r="A874" s="15"/>
      <c r="B874" s="251"/>
      <c r="C874" s="252"/>
      <c r="D874" s="231" t="s">
        <v>145</v>
      </c>
      <c r="E874" s="253" t="s">
        <v>1</v>
      </c>
      <c r="F874" s="254" t="s">
        <v>168</v>
      </c>
      <c r="G874" s="252"/>
      <c r="H874" s="255">
        <v>8</v>
      </c>
      <c r="I874" s="256"/>
      <c r="J874" s="252"/>
      <c r="K874" s="252"/>
      <c r="L874" s="257"/>
      <c r="M874" s="258"/>
      <c r="N874" s="259"/>
      <c r="O874" s="259"/>
      <c r="P874" s="259"/>
      <c r="Q874" s="259"/>
      <c r="R874" s="259"/>
      <c r="S874" s="259"/>
      <c r="T874" s="260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61" t="s">
        <v>145</v>
      </c>
      <c r="AU874" s="261" t="s">
        <v>143</v>
      </c>
      <c r="AV874" s="15" t="s">
        <v>142</v>
      </c>
      <c r="AW874" s="15" t="s">
        <v>30</v>
      </c>
      <c r="AX874" s="15" t="s">
        <v>81</v>
      </c>
      <c r="AY874" s="261" t="s">
        <v>134</v>
      </c>
    </row>
    <row r="875" s="2" customFormat="1" ht="24.15" customHeight="1">
      <c r="A875" s="38"/>
      <c r="B875" s="39"/>
      <c r="C875" s="215" t="s">
        <v>1217</v>
      </c>
      <c r="D875" s="215" t="s">
        <v>138</v>
      </c>
      <c r="E875" s="216" t="s">
        <v>1218</v>
      </c>
      <c r="F875" s="217" t="s">
        <v>1219</v>
      </c>
      <c r="G875" s="218" t="s">
        <v>141</v>
      </c>
      <c r="H875" s="219">
        <v>2</v>
      </c>
      <c r="I875" s="220"/>
      <c r="J875" s="221">
        <f>ROUND(I875*H875,2)</f>
        <v>0</v>
      </c>
      <c r="K875" s="222"/>
      <c r="L875" s="44"/>
      <c r="M875" s="223" t="s">
        <v>1</v>
      </c>
      <c r="N875" s="224" t="s">
        <v>39</v>
      </c>
      <c r="O875" s="91"/>
      <c r="P875" s="225">
        <f>O875*H875</f>
        <v>0</v>
      </c>
      <c r="Q875" s="225">
        <v>0</v>
      </c>
      <c r="R875" s="225">
        <f>Q875*H875</f>
        <v>0</v>
      </c>
      <c r="S875" s="225">
        <v>0.024</v>
      </c>
      <c r="T875" s="226">
        <f>S875*H875</f>
        <v>0.048000000000000001</v>
      </c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R875" s="227" t="s">
        <v>195</v>
      </c>
      <c r="AT875" s="227" t="s">
        <v>138</v>
      </c>
      <c r="AU875" s="227" t="s">
        <v>143</v>
      </c>
      <c r="AY875" s="17" t="s">
        <v>134</v>
      </c>
      <c r="BE875" s="228">
        <f>IF(N875="základní",J875,0)</f>
        <v>0</v>
      </c>
      <c r="BF875" s="228">
        <f>IF(N875="snížená",J875,0)</f>
        <v>0</v>
      </c>
      <c r="BG875" s="228">
        <f>IF(N875="zákl. přenesená",J875,0)</f>
        <v>0</v>
      </c>
      <c r="BH875" s="228">
        <f>IF(N875="sníž. přenesená",J875,0)</f>
        <v>0</v>
      </c>
      <c r="BI875" s="228">
        <f>IF(N875="nulová",J875,0)</f>
        <v>0</v>
      </c>
      <c r="BJ875" s="17" t="s">
        <v>143</v>
      </c>
      <c r="BK875" s="228">
        <f>ROUND(I875*H875,2)</f>
        <v>0</v>
      </c>
      <c r="BL875" s="17" t="s">
        <v>195</v>
      </c>
      <c r="BM875" s="227" t="s">
        <v>1220</v>
      </c>
    </row>
    <row r="876" s="13" customFormat="1">
      <c r="A876" s="13"/>
      <c r="B876" s="229"/>
      <c r="C876" s="230"/>
      <c r="D876" s="231" t="s">
        <v>145</v>
      </c>
      <c r="E876" s="232" t="s">
        <v>1</v>
      </c>
      <c r="F876" s="233" t="s">
        <v>1221</v>
      </c>
      <c r="G876" s="230"/>
      <c r="H876" s="232" t="s">
        <v>1</v>
      </c>
      <c r="I876" s="234"/>
      <c r="J876" s="230"/>
      <c r="K876" s="230"/>
      <c r="L876" s="235"/>
      <c r="M876" s="236"/>
      <c r="N876" s="237"/>
      <c r="O876" s="237"/>
      <c r="P876" s="237"/>
      <c r="Q876" s="237"/>
      <c r="R876" s="237"/>
      <c r="S876" s="237"/>
      <c r="T876" s="238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39" t="s">
        <v>145</v>
      </c>
      <c r="AU876" s="239" t="s">
        <v>143</v>
      </c>
      <c r="AV876" s="13" t="s">
        <v>81</v>
      </c>
      <c r="AW876" s="13" t="s">
        <v>30</v>
      </c>
      <c r="AX876" s="13" t="s">
        <v>73</v>
      </c>
      <c r="AY876" s="239" t="s">
        <v>134</v>
      </c>
    </row>
    <row r="877" s="14" customFormat="1">
      <c r="A877" s="14"/>
      <c r="B877" s="240"/>
      <c r="C877" s="241"/>
      <c r="D877" s="231" t="s">
        <v>145</v>
      </c>
      <c r="E877" s="242" t="s">
        <v>1</v>
      </c>
      <c r="F877" s="243" t="s">
        <v>705</v>
      </c>
      <c r="G877" s="241"/>
      <c r="H877" s="244">
        <v>2</v>
      </c>
      <c r="I877" s="245"/>
      <c r="J877" s="241"/>
      <c r="K877" s="241"/>
      <c r="L877" s="246"/>
      <c r="M877" s="247"/>
      <c r="N877" s="248"/>
      <c r="O877" s="248"/>
      <c r="P877" s="248"/>
      <c r="Q877" s="248"/>
      <c r="R877" s="248"/>
      <c r="S877" s="248"/>
      <c r="T877" s="249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0" t="s">
        <v>145</v>
      </c>
      <c r="AU877" s="250" t="s">
        <v>143</v>
      </c>
      <c r="AV877" s="14" t="s">
        <v>143</v>
      </c>
      <c r="AW877" s="14" t="s">
        <v>30</v>
      </c>
      <c r="AX877" s="14" t="s">
        <v>81</v>
      </c>
      <c r="AY877" s="250" t="s">
        <v>134</v>
      </c>
    </row>
    <row r="878" s="2" customFormat="1" ht="24.15" customHeight="1">
      <c r="A878" s="38"/>
      <c r="B878" s="39"/>
      <c r="C878" s="215" t="s">
        <v>1222</v>
      </c>
      <c r="D878" s="215" t="s">
        <v>138</v>
      </c>
      <c r="E878" s="216" t="s">
        <v>1223</v>
      </c>
      <c r="F878" s="217" t="s">
        <v>1224</v>
      </c>
      <c r="G878" s="218" t="s">
        <v>141</v>
      </c>
      <c r="H878" s="219">
        <v>1</v>
      </c>
      <c r="I878" s="220"/>
      <c r="J878" s="221">
        <f>ROUND(I878*H878,2)</f>
        <v>0</v>
      </c>
      <c r="K878" s="222"/>
      <c r="L878" s="44"/>
      <c r="M878" s="223" t="s">
        <v>1</v>
      </c>
      <c r="N878" s="224" t="s">
        <v>39</v>
      </c>
      <c r="O878" s="91"/>
      <c r="P878" s="225">
        <f>O878*H878</f>
        <v>0</v>
      </c>
      <c r="Q878" s="225">
        <v>0</v>
      </c>
      <c r="R878" s="225">
        <f>Q878*H878</f>
        <v>0</v>
      </c>
      <c r="S878" s="225">
        <v>0</v>
      </c>
      <c r="T878" s="226">
        <f>S878*H878</f>
        <v>0</v>
      </c>
      <c r="U878" s="38"/>
      <c r="V878" s="38"/>
      <c r="W878" s="38"/>
      <c r="X878" s="38"/>
      <c r="Y878" s="38"/>
      <c r="Z878" s="38"/>
      <c r="AA878" s="38"/>
      <c r="AB878" s="38"/>
      <c r="AC878" s="38"/>
      <c r="AD878" s="38"/>
      <c r="AE878" s="38"/>
      <c r="AR878" s="227" t="s">
        <v>195</v>
      </c>
      <c r="AT878" s="227" t="s">
        <v>138</v>
      </c>
      <c r="AU878" s="227" t="s">
        <v>143</v>
      </c>
      <c r="AY878" s="17" t="s">
        <v>134</v>
      </c>
      <c r="BE878" s="228">
        <f>IF(N878="základní",J878,0)</f>
        <v>0</v>
      </c>
      <c r="BF878" s="228">
        <f>IF(N878="snížená",J878,0)</f>
        <v>0</v>
      </c>
      <c r="BG878" s="228">
        <f>IF(N878="zákl. přenesená",J878,0)</f>
        <v>0</v>
      </c>
      <c r="BH878" s="228">
        <f>IF(N878="sníž. přenesená",J878,0)</f>
        <v>0</v>
      </c>
      <c r="BI878" s="228">
        <f>IF(N878="nulová",J878,0)</f>
        <v>0</v>
      </c>
      <c r="BJ878" s="17" t="s">
        <v>143</v>
      </c>
      <c r="BK878" s="228">
        <f>ROUND(I878*H878,2)</f>
        <v>0</v>
      </c>
      <c r="BL878" s="17" t="s">
        <v>195</v>
      </c>
      <c r="BM878" s="227" t="s">
        <v>1225</v>
      </c>
    </row>
    <row r="879" s="13" customFormat="1">
      <c r="A879" s="13"/>
      <c r="B879" s="229"/>
      <c r="C879" s="230"/>
      <c r="D879" s="231" t="s">
        <v>145</v>
      </c>
      <c r="E879" s="232" t="s">
        <v>1</v>
      </c>
      <c r="F879" s="233" t="s">
        <v>1216</v>
      </c>
      <c r="G879" s="230"/>
      <c r="H879" s="232" t="s">
        <v>1</v>
      </c>
      <c r="I879" s="234"/>
      <c r="J879" s="230"/>
      <c r="K879" s="230"/>
      <c r="L879" s="235"/>
      <c r="M879" s="236"/>
      <c r="N879" s="237"/>
      <c r="O879" s="237"/>
      <c r="P879" s="237"/>
      <c r="Q879" s="237"/>
      <c r="R879" s="237"/>
      <c r="S879" s="237"/>
      <c r="T879" s="238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39" t="s">
        <v>145</v>
      </c>
      <c r="AU879" s="239" t="s">
        <v>143</v>
      </c>
      <c r="AV879" s="13" t="s">
        <v>81</v>
      </c>
      <c r="AW879" s="13" t="s">
        <v>30</v>
      </c>
      <c r="AX879" s="13" t="s">
        <v>73</v>
      </c>
      <c r="AY879" s="239" t="s">
        <v>134</v>
      </c>
    </row>
    <row r="880" s="14" customFormat="1">
      <c r="A880" s="14"/>
      <c r="B880" s="240"/>
      <c r="C880" s="241"/>
      <c r="D880" s="231" t="s">
        <v>145</v>
      </c>
      <c r="E880" s="242" t="s">
        <v>1</v>
      </c>
      <c r="F880" s="243" t="s">
        <v>81</v>
      </c>
      <c r="G880" s="241"/>
      <c r="H880" s="244">
        <v>1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0" t="s">
        <v>145</v>
      </c>
      <c r="AU880" s="250" t="s">
        <v>143</v>
      </c>
      <c r="AV880" s="14" t="s">
        <v>143</v>
      </c>
      <c r="AW880" s="14" t="s">
        <v>30</v>
      </c>
      <c r="AX880" s="14" t="s">
        <v>73</v>
      </c>
      <c r="AY880" s="250" t="s">
        <v>134</v>
      </c>
    </row>
    <row r="881" s="15" customFormat="1">
      <c r="A881" s="15"/>
      <c r="B881" s="251"/>
      <c r="C881" s="252"/>
      <c r="D881" s="231" t="s">
        <v>145</v>
      </c>
      <c r="E881" s="253" t="s">
        <v>1</v>
      </c>
      <c r="F881" s="254" t="s">
        <v>168</v>
      </c>
      <c r="G881" s="252"/>
      <c r="H881" s="255">
        <v>1</v>
      </c>
      <c r="I881" s="256"/>
      <c r="J881" s="252"/>
      <c r="K881" s="252"/>
      <c r="L881" s="257"/>
      <c r="M881" s="258"/>
      <c r="N881" s="259"/>
      <c r="O881" s="259"/>
      <c r="P881" s="259"/>
      <c r="Q881" s="259"/>
      <c r="R881" s="259"/>
      <c r="S881" s="259"/>
      <c r="T881" s="260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T881" s="261" t="s">
        <v>145</v>
      </c>
      <c r="AU881" s="261" t="s">
        <v>143</v>
      </c>
      <c r="AV881" s="15" t="s">
        <v>142</v>
      </c>
      <c r="AW881" s="15" t="s">
        <v>30</v>
      </c>
      <c r="AX881" s="15" t="s">
        <v>81</v>
      </c>
      <c r="AY881" s="261" t="s">
        <v>134</v>
      </c>
    </row>
    <row r="882" s="2" customFormat="1" ht="24.15" customHeight="1">
      <c r="A882" s="38"/>
      <c r="B882" s="39"/>
      <c r="C882" s="215" t="s">
        <v>1226</v>
      </c>
      <c r="D882" s="215" t="s">
        <v>138</v>
      </c>
      <c r="E882" s="216" t="s">
        <v>1227</v>
      </c>
      <c r="F882" s="217" t="s">
        <v>1228</v>
      </c>
      <c r="G882" s="218" t="s">
        <v>141</v>
      </c>
      <c r="H882" s="219">
        <v>5</v>
      </c>
      <c r="I882" s="220"/>
      <c r="J882" s="221">
        <f>ROUND(I882*H882,2)</f>
        <v>0</v>
      </c>
      <c r="K882" s="222"/>
      <c r="L882" s="44"/>
      <c r="M882" s="223" t="s">
        <v>1</v>
      </c>
      <c r="N882" s="224" t="s">
        <v>39</v>
      </c>
      <c r="O882" s="91"/>
      <c r="P882" s="225">
        <f>O882*H882</f>
        <v>0</v>
      </c>
      <c r="Q882" s="225">
        <v>0</v>
      </c>
      <c r="R882" s="225">
        <f>Q882*H882</f>
        <v>0</v>
      </c>
      <c r="S882" s="225">
        <v>0</v>
      </c>
      <c r="T882" s="226">
        <f>S882*H882</f>
        <v>0</v>
      </c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  <c r="AE882" s="38"/>
      <c r="AR882" s="227" t="s">
        <v>195</v>
      </c>
      <c r="AT882" s="227" t="s">
        <v>138</v>
      </c>
      <c r="AU882" s="227" t="s">
        <v>143</v>
      </c>
      <c r="AY882" s="17" t="s">
        <v>134</v>
      </c>
      <c r="BE882" s="228">
        <f>IF(N882="základní",J882,0)</f>
        <v>0</v>
      </c>
      <c r="BF882" s="228">
        <f>IF(N882="snížená",J882,0)</f>
        <v>0</v>
      </c>
      <c r="BG882" s="228">
        <f>IF(N882="zákl. přenesená",J882,0)</f>
        <v>0</v>
      </c>
      <c r="BH882" s="228">
        <f>IF(N882="sníž. přenesená",J882,0)</f>
        <v>0</v>
      </c>
      <c r="BI882" s="228">
        <f>IF(N882="nulová",J882,0)</f>
        <v>0</v>
      </c>
      <c r="BJ882" s="17" t="s">
        <v>143</v>
      </c>
      <c r="BK882" s="228">
        <f>ROUND(I882*H882,2)</f>
        <v>0</v>
      </c>
      <c r="BL882" s="17" t="s">
        <v>195</v>
      </c>
      <c r="BM882" s="227" t="s">
        <v>1229</v>
      </c>
    </row>
    <row r="883" s="13" customFormat="1">
      <c r="A883" s="13"/>
      <c r="B883" s="229"/>
      <c r="C883" s="230"/>
      <c r="D883" s="231" t="s">
        <v>145</v>
      </c>
      <c r="E883" s="232" t="s">
        <v>1</v>
      </c>
      <c r="F883" s="233" t="s">
        <v>166</v>
      </c>
      <c r="G883" s="230"/>
      <c r="H883" s="232" t="s">
        <v>1</v>
      </c>
      <c r="I883" s="234"/>
      <c r="J883" s="230"/>
      <c r="K883" s="230"/>
      <c r="L883" s="235"/>
      <c r="M883" s="236"/>
      <c r="N883" s="237"/>
      <c r="O883" s="237"/>
      <c r="P883" s="237"/>
      <c r="Q883" s="237"/>
      <c r="R883" s="237"/>
      <c r="S883" s="237"/>
      <c r="T883" s="238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9" t="s">
        <v>145</v>
      </c>
      <c r="AU883" s="239" t="s">
        <v>143</v>
      </c>
      <c r="AV883" s="13" t="s">
        <v>81</v>
      </c>
      <c r="AW883" s="13" t="s">
        <v>30</v>
      </c>
      <c r="AX883" s="13" t="s">
        <v>73</v>
      </c>
      <c r="AY883" s="239" t="s">
        <v>134</v>
      </c>
    </row>
    <row r="884" s="14" customFormat="1">
      <c r="A884" s="14"/>
      <c r="B884" s="240"/>
      <c r="C884" s="241"/>
      <c r="D884" s="231" t="s">
        <v>145</v>
      </c>
      <c r="E884" s="242" t="s">
        <v>1</v>
      </c>
      <c r="F884" s="243" t="s">
        <v>621</v>
      </c>
      <c r="G884" s="241"/>
      <c r="H884" s="244">
        <v>5</v>
      </c>
      <c r="I884" s="245"/>
      <c r="J884" s="241"/>
      <c r="K884" s="241"/>
      <c r="L884" s="246"/>
      <c r="M884" s="247"/>
      <c r="N884" s="248"/>
      <c r="O884" s="248"/>
      <c r="P884" s="248"/>
      <c r="Q884" s="248"/>
      <c r="R884" s="248"/>
      <c r="S884" s="248"/>
      <c r="T884" s="249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0" t="s">
        <v>145</v>
      </c>
      <c r="AU884" s="250" t="s">
        <v>143</v>
      </c>
      <c r="AV884" s="14" t="s">
        <v>143</v>
      </c>
      <c r="AW884" s="14" t="s">
        <v>30</v>
      </c>
      <c r="AX884" s="14" t="s">
        <v>73</v>
      </c>
      <c r="AY884" s="250" t="s">
        <v>134</v>
      </c>
    </row>
    <row r="885" s="15" customFormat="1">
      <c r="A885" s="15"/>
      <c r="B885" s="251"/>
      <c r="C885" s="252"/>
      <c r="D885" s="231" t="s">
        <v>145</v>
      </c>
      <c r="E885" s="253" t="s">
        <v>1</v>
      </c>
      <c r="F885" s="254" t="s">
        <v>168</v>
      </c>
      <c r="G885" s="252"/>
      <c r="H885" s="255">
        <v>5</v>
      </c>
      <c r="I885" s="256"/>
      <c r="J885" s="252"/>
      <c r="K885" s="252"/>
      <c r="L885" s="257"/>
      <c r="M885" s="258"/>
      <c r="N885" s="259"/>
      <c r="O885" s="259"/>
      <c r="P885" s="259"/>
      <c r="Q885" s="259"/>
      <c r="R885" s="259"/>
      <c r="S885" s="259"/>
      <c r="T885" s="260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T885" s="261" t="s">
        <v>145</v>
      </c>
      <c r="AU885" s="261" t="s">
        <v>143</v>
      </c>
      <c r="AV885" s="15" t="s">
        <v>142</v>
      </c>
      <c r="AW885" s="15" t="s">
        <v>30</v>
      </c>
      <c r="AX885" s="15" t="s">
        <v>81</v>
      </c>
      <c r="AY885" s="261" t="s">
        <v>134</v>
      </c>
    </row>
    <row r="886" s="2" customFormat="1" ht="24.15" customHeight="1">
      <c r="A886" s="38"/>
      <c r="B886" s="39"/>
      <c r="C886" s="215" t="s">
        <v>1230</v>
      </c>
      <c r="D886" s="215" t="s">
        <v>138</v>
      </c>
      <c r="E886" s="216" t="s">
        <v>1231</v>
      </c>
      <c r="F886" s="217" t="s">
        <v>1232</v>
      </c>
      <c r="G886" s="218" t="s">
        <v>141</v>
      </c>
      <c r="H886" s="219">
        <v>1</v>
      </c>
      <c r="I886" s="220"/>
      <c r="J886" s="221">
        <f>ROUND(I886*H886,2)</f>
        <v>0</v>
      </c>
      <c r="K886" s="222"/>
      <c r="L886" s="44"/>
      <c r="M886" s="223" t="s">
        <v>1</v>
      </c>
      <c r="N886" s="224" t="s">
        <v>39</v>
      </c>
      <c r="O886" s="91"/>
      <c r="P886" s="225">
        <f>O886*H886</f>
        <v>0</v>
      </c>
      <c r="Q886" s="225">
        <v>0</v>
      </c>
      <c r="R886" s="225">
        <f>Q886*H886</f>
        <v>0</v>
      </c>
      <c r="S886" s="225">
        <v>0.088099999999999998</v>
      </c>
      <c r="T886" s="226">
        <f>S886*H886</f>
        <v>0.088099999999999998</v>
      </c>
      <c r="U886" s="38"/>
      <c r="V886" s="38"/>
      <c r="W886" s="38"/>
      <c r="X886" s="38"/>
      <c r="Y886" s="38"/>
      <c r="Z886" s="38"/>
      <c r="AA886" s="38"/>
      <c r="AB886" s="38"/>
      <c r="AC886" s="38"/>
      <c r="AD886" s="38"/>
      <c r="AE886" s="38"/>
      <c r="AR886" s="227" t="s">
        <v>195</v>
      </c>
      <c r="AT886" s="227" t="s">
        <v>138</v>
      </c>
      <c r="AU886" s="227" t="s">
        <v>143</v>
      </c>
      <c r="AY886" s="17" t="s">
        <v>134</v>
      </c>
      <c r="BE886" s="228">
        <f>IF(N886="základní",J886,0)</f>
        <v>0</v>
      </c>
      <c r="BF886" s="228">
        <f>IF(N886="snížená",J886,0)</f>
        <v>0</v>
      </c>
      <c r="BG886" s="228">
        <f>IF(N886="zákl. přenesená",J886,0)</f>
        <v>0</v>
      </c>
      <c r="BH886" s="228">
        <f>IF(N886="sníž. přenesená",J886,0)</f>
        <v>0</v>
      </c>
      <c r="BI886" s="228">
        <f>IF(N886="nulová",J886,0)</f>
        <v>0</v>
      </c>
      <c r="BJ886" s="17" t="s">
        <v>143</v>
      </c>
      <c r="BK886" s="228">
        <f>ROUND(I886*H886,2)</f>
        <v>0</v>
      </c>
      <c r="BL886" s="17" t="s">
        <v>195</v>
      </c>
      <c r="BM886" s="227" t="s">
        <v>1233</v>
      </c>
    </row>
    <row r="887" s="13" customFormat="1">
      <c r="A887" s="13"/>
      <c r="B887" s="229"/>
      <c r="C887" s="230"/>
      <c r="D887" s="231" t="s">
        <v>145</v>
      </c>
      <c r="E887" s="232" t="s">
        <v>1</v>
      </c>
      <c r="F887" s="233" t="s">
        <v>1234</v>
      </c>
      <c r="G887" s="230"/>
      <c r="H887" s="232" t="s">
        <v>1</v>
      </c>
      <c r="I887" s="234"/>
      <c r="J887" s="230"/>
      <c r="K887" s="230"/>
      <c r="L887" s="235"/>
      <c r="M887" s="236"/>
      <c r="N887" s="237"/>
      <c r="O887" s="237"/>
      <c r="P887" s="237"/>
      <c r="Q887" s="237"/>
      <c r="R887" s="237"/>
      <c r="S887" s="237"/>
      <c r="T887" s="238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39" t="s">
        <v>145</v>
      </c>
      <c r="AU887" s="239" t="s">
        <v>143</v>
      </c>
      <c r="AV887" s="13" t="s">
        <v>81</v>
      </c>
      <c r="AW887" s="13" t="s">
        <v>30</v>
      </c>
      <c r="AX887" s="13" t="s">
        <v>73</v>
      </c>
      <c r="AY887" s="239" t="s">
        <v>134</v>
      </c>
    </row>
    <row r="888" s="14" customFormat="1">
      <c r="A888" s="14"/>
      <c r="B888" s="240"/>
      <c r="C888" s="241"/>
      <c r="D888" s="231" t="s">
        <v>145</v>
      </c>
      <c r="E888" s="242" t="s">
        <v>1</v>
      </c>
      <c r="F888" s="243" t="s">
        <v>81</v>
      </c>
      <c r="G888" s="241"/>
      <c r="H888" s="244">
        <v>1</v>
      </c>
      <c r="I888" s="245"/>
      <c r="J888" s="241"/>
      <c r="K888" s="241"/>
      <c r="L888" s="246"/>
      <c r="M888" s="247"/>
      <c r="N888" s="248"/>
      <c r="O888" s="248"/>
      <c r="P888" s="248"/>
      <c r="Q888" s="248"/>
      <c r="R888" s="248"/>
      <c r="S888" s="248"/>
      <c r="T888" s="249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0" t="s">
        <v>145</v>
      </c>
      <c r="AU888" s="250" t="s">
        <v>143</v>
      </c>
      <c r="AV888" s="14" t="s">
        <v>143</v>
      </c>
      <c r="AW888" s="14" t="s">
        <v>30</v>
      </c>
      <c r="AX888" s="14" t="s">
        <v>81</v>
      </c>
      <c r="AY888" s="250" t="s">
        <v>134</v>
      </c>
    </row>
    <row r="889" s="2" customFormat="1" ht="24.15" customHeight="1">
      <c r="A889" s="38"/>
      <c r="B889" s="39"/>
      <c r="C889" s="215" t="s">
        <v>1235</v>
      </c>
      <c r="D889" s="215" t="s">
        <v>138</v>
      </c>
      <c r="E889" s="216" t="s">
        <v>1236</v>
      </c>
      <c r="F889" s="217" t="s">
        <v>1237</v>
      </c>
      <c r="G889" s="218" t="s">
        <v>341</v>
      </c>
      <c r="H889" s="219">
        <v>0</v>
      </c>
      <c r="I889" s="220"/>
      <c r="J889" s="221">
        <f>ROUND(I889*H889,2)</f>
        <v>0</v>
      </c>
      <c r="K889" s="222"/>
      <c r="L889" s="44"/>
      <c r="M889" s="223" t="s">
        <v>1</v>
      </c>
      <c r="N889" s="224" t="s">
        <v>39</v>
      </c>
      <c r="O889" s="91"/>
      <c r="P889" s="225">
        <f>O889*H889</f>
        <v>0</v>
      </c>
      <c r="Q889" s="225">
        <v>0</v>
      </c>
      <c r="R889" s="225">
        <f>Q889*H889</f>
        <v>0</v>
      </c>
      <c r="S889" s="225">
        <v>0</v>
      </c>
      <c r="T889" s="226">
        <f>S889*H889</f>
        <v>0</v>
      </c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R889" s="227" t="s">
        <v>195</v>
      </c>
      <c r="AT889" s="227" t="s">
        <v>138</v>
      </c>
      <c r="AU889" s="227" t="s">
        <v>143</v>
      </c>
      <c r="AY889" s="17" t="s">
        <v>134</v>
      </c>
      <c r="BE889" s="228">
        <f>IF(N889="základní",J889,0)</f>
        <v>0</v>
      </c>
      <c r="BF889" s="228">
        <f>IF(N889="snížená",J889,0)</f>
        <v>0</v>
      </c>
      <c r="BG889" s="228">
        <f>IF(N889="zákl. přenesená",J889,0)</f>
        <v>0</v>
      </c>
      <c r="BH889" s="228">
        <f>IF(N889="sníž. přenesená",J889,0)</f>
        <v>0</v>
      </c>
      <c r="BI889" s="228">
        <f>IF(N889="nulová",J889,0)</f>
        <v>0</v>
      </c>
      <c r="BJ889" s="17" t="s">
        <v>143</v>
      </c>
      <c r="BK889" s="228">
        <f>ROUND(I889*H889,2)</f>
        <v>0</v>
      </c>
      <c r="BL889" s="17" t="s">
        <v>195</v>
      </c>
      <c r="BM889" s="227" t="s">
        <v>1238</v>
      </c>
    </row>
    <row r="890" s="2" customFormat="1" ht="24.15" customHeight="1">
      <c r="A890" s="38"/>
      <c r="B890" s="39"/>
      <c r="C890" s="215" t="s">
        <v>1239</v>
      </c>
      <c r="D890" s="215" t="s">
        <v>138</v>
      </c>
      <c r="E890" s="216" t="s">
        <v>1240</v>
      </c>
      <c r="F890" s="217" t="s">
        <v>1241</v>
      </c>
      <c r="G890" s="218" t="s">
        <v>341</v>
      </c>
      <c r="H890" s="219">
        <v>0</v>
      </c>
      <c r="I890" s="220"/>
      <c r="J890" s="221">
        <f>ROUND(I890*H890,2)</f>
        <v>0</v>
      </c>
      <c r="K890" s="222"/>
      <c r="L890" s="44"/>
      <c r="M890" s="223" t="s">
        <v>1</v>
      </c>
      <c r="N890" s="224" t="s">
        <v>39</v>
      </c>
      <c r="O890" s="91"/>
      <c r="P890" s="225">
        <f>O890*H890</f>
        <v>0</v>
      </c>
      <c r="Q890" s="225">
        <v>0</v>
      </c>
      <c r="R890" s="225">
        <f>Q890*H890</f>
        <v>0</v>
      </c>
      <c r="S890" s="225">
        <v>0</v>
      </c>
      <c r="T890" s="226">
        <f>S890*H890</f>
        <v>0</v>
      </c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  <c r="AE890" s="38"/>
      <c r="AR890" s="227" t="s">
        <v>195</v>
      </c>
      <c r="AT890" s="227" t="s">
        <v>138</v>
      </c>
      <c r="AU890" s="227" t="s">
        <v>143</v>
      </c>
      <c r="AY890" s="17" t="s">
        <v>134</v>
      </c>
      <c r="BE890" s="228">
        <f>IF(N890="základní",J890,0)</f>
        <v>0</v>
      </c>
      <c r="BF890" s="228">
        <f>IF(N890="snížená",J890,0)</f>
        <v>0</v>
      </c>
      <c r="BG890" s="228">
        <f>IF(N890="zákl. přenesená",J890,0)</f>
        <v>0</v>
      </c>
      <c r="BH890" s="228">
        <f>IF(N890="sníž. přenesená",J890,0)</f>
        <v>0</v>
      </c>
      <c r="BI890" s="228">
        <f>IF(N890="nulová",J890,0)</f>
        <v>0</v>
      </c>
      <c r="BJ890" s="17" t="s">
        <v>143</v>
      </c>
      <c r="BK890" s="228">
        <f>ROUND(I890*H890,2)</f>
        <v>0</v>
      </c>
      <c r="BL890" s="17" t="s">
        <v>195</v>
      </c>
      <c r="BM890" s="227" t="s">
        <v>1242</v>
      </c>
    </row>
    <row r="891" s="2" customFormat="1" ht="24.15" customHeight="1">
      <c r="A891" s="38"/>
      <c r="B891" s="39"/>
      <c r="C891" s="215" t="s">
        <v>1243</v>
      </c>
      <c r="D891" s="215" t="s">
        <v>138</v>
      </c>
      <c r="E891" s="216" t="s">
        <v>1244</v>
      </c>
      <c r="F891" s="217" t="s">
        <v>1245</v>
      </c>
      <c r="G891" s="218" t="s">
        <v>341</v>
      </c>
      <c r="H891" s="219">
        <v>0</v>
      </c>
      <c r="I891" s="220"/>
      <c r="J891" s="221">
        <f>ROUND(I891*H891,2)</f>
        <v>0</v>
      </c>
      <c r="K891" s="222"/>
      <c r="L891" s="44"/>
      <c r="M891" s="223" t="s">
        <v>1</v>
      </c>
      <c r="N891" s="224" t="s">
        <v>39</v>
      </c>
      <c r="O891" s="91"/>
      <c r="P891" s="225">
        <f>O891*H891</f>
        <v>0</v>
      </c>
      <c r="Q891" s="225">
        <v>0</v>
      </c>
      <c r="R891" s="225">
        <f>Q891*H891</f>
        <v>0</v>
      </c>
      <c r="S891" s="225">
        <v>0</v>
      </c>
      <c r="T891" s="226">
        <f>S891*H891</f>
        <v>0</v>
      </c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  <c r="AE891" s="38"/>
      <c r="AR891" s="227" t="s">
        <v>195</v>
      </c>
      <c r="AT891" s="227" t="s">
        <v>138</v>
      </c>
      <c r="AU891" s="227" t="s">
        <v>143</v>
      </c>
      <c r="AY891" s="17" t="s">
        <v>134</v>
      </c>
      <c r="BE891" s="228">
        <f>IF(N891="základní",J891,0)</f>
        <v>0</v>
      </c>
      <c r="BF891" s="228">
        <f>IF(N891="snížená",J891,0)</f>
        <v>0</v>
      </c>
      <c r="BG891" s="228">
        <f>IF(N891="zákl. přenesená",J891,0)</f>
        <v>0</v>
      </c>
      <c r="BH891" s="228">
        <f>IF(N891="sníž. přenesená",J891,0)</f>
        <v>0</v>
      </c>
      <c r="BI891" s="228">
        <f>IF(N891="nulová",J891,0)</f>
        <v>0</v>
      </c>
      <c r="BJ891" s="17" t="s">
        <v>143</v>
      </c>
      <c r="BK891" s="228">
        <f>ROUND(I891*H891,2)</f>
        <v>0</v>
      </c>
      <c r="BL891" s="17" t="s">
        <v>195</v>
      </c>
      <c r="BM891" s="227" t="s">
        <v>1246</v>
      </c>
    </row>
    <row r="892" s="12" customFormat="1" ht="22.8" customHeight="1">
      <c r="A892" s="12"/>
      <c r="B892" s="199"/>
      <c r="C892" s="200"/>
      <c r="D892" s="201" t="s">
        <v>72</v>
      </c>
      <c r="E892" s="213" t="s">
        <v>1247</v>
      </c>
      <c r="F892" s="213" t="s">
        <v>1248</v>
      </c>
      <c r="G892" s="200"/>
      <c r="H892" s="200"/>
      <c r="I892" s="203"/>
      <c r="J892" s="214">
        <f>BK892</f>
        <v>0</v>
      </c>
      <c r="K892" s="200"/>
      <c r="L892" s="205"/>
      <c r="M892" s="206"/>
      <c r="N892" s="207"/>
      <c r="O892" s="207"/>
      <c r="P892" s="208">
        <f>SUM(P893:P895)</f>
        <v>0</v>
      </c>
      <c r="Q892" s="207"/>
      <c r="R892" s="208">
        <f>SUM(R893:R895)</f>
        <v>0</v>
      </c>
      <c r="S892" s="207"/>
      <c r="T892" s="209">
        <f>SUM(T893:T895)</f>
        <v>0.00040000000000000002</v>
      </c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R892" s="210" t="s">
        <v>143</v>
      </c>
      <c r="AT892" s="211" t="s">
        <v>72</v>
      </c>
      <c r="AU892" s="211" t="s">
        <v>81</v>
      </c>
      <c r="AY892" s="210" t="s">
        <v>134</v>
      </c>
      <c r="BK892" s="212">
        <f>SUM(BK893:BK895)</f>
        <v>0</v>
      </c>
    </row>
    <row r="893" s="2" customFormat="1" ht="24.15" customHeight="1">
      <c r="A893" s="38"/>
      <c r="B893" s="39"/>
      <c r="C893" s="215" t="s">
        <v>1249</v>
      </c>
      <c r="D893" s="215" t="s">
        <v>138</v>
      </c>
      <c r="E893" s="216" t="s">
        <v>1250</v>
      </c>
      <c r="F893" s="217" t="s">
        <v>1251</v>
      </c>
      <c r="G893" s="218" t="s">
        <v>141</v>
      </c>
      <c r="H893" s="219">
        <v>1</v>
      </c>
      <c r="I893" s="220"/>
      <c r="J893" s="221">
        <f>ROUND(I893*H893,2)</f>
        <v>0</v>
      </c>
      <c r="K893" s="222"/>
      <c r="L893" s="44"/>
      <c r="M893" s="223" t="s">
        <v>1</v>
      </c>
      <c r="N893" s="224" t="s">
        <v>39</v>
      </c>
      <c r="O893" s="91"/>
      <c r="P893" s="225">
        <f>O893*H893</f>
        <v>0</v>
      </c>
      <c r="Q893" s="225">
        <v>0</v>
      </c>
      <c r="R893" s="225">
        <f>Q893*H893</f>
        <v>0</v>
      </c>
      <c r="S893" s="225">
        <v>0.00040000000000000002</v>
      </c>
      <c r="T893" s="226">
        <f>S893*H893</f>
        <v>0.00040000000000000002</v>
      </c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  <c r="AE893" s="38"/>
      <c r="AR893" s="227" t="s">
        <v>195</v>
      </c>
      <c r="AT893" s="227" t="s">
        <v>138</v>
      </c>
      <c r="AU893" s="227" t="s">
        <v>143</v>
      </c>
      <c r="AY893" s="17" t="s">
        <v>134</v>
      </c>
      <c r="BE893" s="228">
        <f>IF(N893="základní",J893,0)</f>
        <v>0</v>
      </c>
      <c r="BF893" s="228">
        <f>IF(N893="snížená",J893,0)</f>
        <v>0</v>
      </c>
      <c r="BG893" s="228">
        <f>IF(N893="zákl. přenesená",J893,0)</f>
        <v>0</v>
      </c>
      <c r="BH893" s="228">
        <f>IF(N893="sníž. přenesená",J893,0)</f>
        <v>0</v>
      </c>
      <c r="BI893" s="228">
        <f>IF(N893="nulová",J893,0)</f>
        <v>0</v>
      </c>
      <c r="BJ893" s="17" t="s">
        <v>143</v>
      </c>
      <c r="BK893" s="228">
        <f>ROUND(I893*H893,2)</f>
        <v>0</v>
      </c>
      <c r="BL893" s="17" t="s">
        <v>195</v>
      </c>
      <c r="BM893" s="227" t="s">
        <v>1252</v>
      </c>
    </row>
    <row r="894" s="13" customFormat="1">
      <c r="A894" s="13"/>
      <c r="B894" s="229"/>
      <c r="C894" s="230"/>
      <c r="D894" s="231" t="s">
        <v>145</v>
      </c>
      <c r="E894" s="232" t="s">
        <v>1</v>
      </c>
      <c r="F894" s="233" t="s">
        <v>162</v>
      </c>
      <c r="G894" s="230"/>
      <c r="H894" s="232" t="s">
        <v>1</v>
      </c>
      <c r="I894" s="234"/>
      <c r="J894" s="230"/>
      <c r="K894" s="230"/>
      <c r="L894" s="235"/>
      <c r="M894" s="236"/>
      <c r="N894" s="237"/>
      <c r="O894" s="237"/>
      <c r="P894" s="237"/>
      <c r="Q894" s="237"/>
      <c r="R894" s="237"/>
      <c r="S894" s="237"/>
      <c r="T894" s="238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9" t="s">
        <v>145</v>
      </c>
      <c r="AU894" s="239" t="s">
        <v>143</v>
      </c>
      <c r="AV894" s="13" t="s">
        <v>81</v>
      </c>
      <c r="AW894" s="13" t="s">
        <v>30</v>
      </c>
      <c r="AX894" s="13" t="s">
        <v>73</v>
      </c>
      <c r="AY894" s="239" t="s">
        <v>134</v>
      </c>
    </row>
    <row r="895" s="14" customFormat="1">
      <c r="A895" s="14"/>
      <c r="B895" s="240"/>
      <c r="C895" s="241"/>
      <c r="D895" s="231" t="s">
        <v>145</v>
      </c>
      <c r="E895" s="242" t="s">
        <v>1</v>
      </c>
      <c r="F895" s="243" t="s">
        <v>81</v>
      </c>
      <c r="G895" s="241"/>
      <c r="H895" s="244">
        <v>1</v>
      </c>
      <c r="I895" s="245"/>
      <c r="J895" s="241"/>
      <c r="K895" s="241"/>
      <c r="L895" s="246"/>
      <c r="M895" s="247"/>
      <c r="N895" s="248"/>
      <c r="O895" s="248"/>
      <c r="P895" s="248"/>
      <c r="Q895" s="248"/>
      <c r="R895" s="248"/>
      <c r="S895" s="248"/>
      <c r="T895" s="249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0" t="s">
        <v>145</v>
      </c>
      <c r="AU895" s="250" t="s">
        <v>143</v>
      </c>
      <c r="AV895" s="14" t="s">
        <v>143</v>
      </c>
      <c r="AW895" s="14" t="s">
        <v>30</v>
      </c>
      <c r="AX895" s="14" t="s">
        <v>81</v>
      </c>
      <c r="AY895" s="250" t="s">
        <v>134</v>
      </c>
    </row>
    <row r="896" s="12" customFormat="1" ht="22.8" customHeight="1">
      <c r="A896" s="12"/>
      <c r="B896" s="199"/>
      <c r="C896" s="200"/>
      <c r="D896" s="201" t="s">
        <v>72</v>
      </c>
      <c r="E896" s="213" t="s">
        <v>1253</v>
      </c>
      <c r="F896" s="213" t="s">
        <v>1254</v>
      </c>
      <c r="G896" s="200"/>
      <c r="H896" s="200"/>
      <c r="I896" s="203"/>
      <c r="J896" s="214">
        <f>BK896</f>
        <v>0</v>
      </c>
      <c r="K896" s="200"/>
      <c r="L896" s="205"/>
      <c r="M896" s="206"/>
      <c r="N896" s="207"/>
      <c r="O896" s="207"/>
      <c r="P896" s="208">
        <f>SUM(P897:P981)</f>
        <v>0</v>
      </c>
      <c r="Q896" s="207"/>
      <c r="R896" s="208">
        <f>SUM(R897:R981)</f>
        <v>0.5649793099999999</v>
      </c>
      <c r="S896" s="207"/>
      <c r="T896" s="209">
        <f>SUM(T897:T981)</f>
        <v>0</v>
      </c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R896" s="210" t="s">
        <v>143</v>
      </c>
      <c r="AT896" s="211" t="s">
        <v>72</v>
      </c>
      <c r="AU896" s="211" t="s">
        <v>81</v>
      </c>
      <c r="AY896" s="210" t="s">
        <v>134</v>
      </c>
      <c r="BK896" s="212">
        <f>SUM(BK897:BK981)</f>
        <v>0</v>
      </c>
    </row>
    <row r="897" s="2" customFormat="1" ht="16.5" customHeight="1">
      <c r="A897" s="38"/>
      <c r="B897" s="39"/>
      <c r="C897" s="215" t="s">
        <v>1255</v>
      </c>
      <c r="D897" s="215" t="s">
        <v>138</v>
      </c>
      <c r="E897" s="216" t="s">
        <v>1256</v>
      </c>
      <c r="F897" s="217" t="s">
        <v>1257</v>
      </c>
      <c r="G897" s="218" t="s">
        <v>151</v>
      </c>
      <c r="H897" s="219">
        <v>11.037000000000001</v>
      </c>
      <c r="I897" s="220"/>
      <c r="J897" s="221">
        <f>ROUND(I897*H897,2)</f>
        <v>0</v>
      </c>
      <c r="K897" s="222"/>
      <c r="L897" s="44"/>
      <c r="M897" s="223" t="s">
        <v>1</v>
      </c>
      <c r="N897" s="224" t="s">
        <v>39</v>
      </c>
      <c r="O897" s="91"/>
      <c r="P897" s="225">
        <f>O897*H897</f>
        <v>0</v>
      </c>
      <c r="Q897" s="225">
        <v>0</v>
      </c>
      <c r="R897" s="225">
        <f>Q897*H897</f>
        <v>0</v>
      </c>
      <c r="S897" s="225">
        <v>0</v>
      </c>
      <c r="T897" s="226">
        <f>S897*H897</f>
        <v>0</v>
      </c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  <c r="AE897" s="38"/>
      <c r="AR897" s="227" t="s">
        <v>195</v>
      </c>
      <c r="AT897" s="227" t="s">
        <v>138</v>
      </c>
      <c r="AU897" s="227" t="s">
        <v>143</v>
      </c>
      <c r="AY897" s="17" t="s">
        <v>134</v>
      </c>
      <c r="BE897" s="228">
        <f>IF(N897="základní",J897,0)</f>
        <v>0</v>
      </c>
      <c r="BF897" s="228">
        <f>IF(N897="snížená",J897,0)</f>
        <v>0</v>
      </c>
      <c r="BG897" s="228">
        <f>IF(N897="zákl. přenesená",J897,0)</f>
        <v>0</v>
      </c>
      <c r="BH897" s="228">
        <f>IF(N897="sníž. přenesená",J897,0)</f>
        <v>0</v>
      </c>
      <c r="BI897" s="228">
        <f>IF(N897="nulová",J897,0)</f>
        <v>0</v>
      </c>
      <c r="BJ897" s="17" t="s">
        <v>143</v>
      </c>
      <c r="BK897" s="228">
        <f>ROUND(I897*H897,2)</f>
        <v>0</v>
      </c>
      <c r="BL897" s="17" t="s">
        <v>195</v>
      </c>
      <c r="BM897" s="227" t="s">
        <v>1258</v>
      </c>
    </row>
    <row r="898" s="13" customFormat="1">
      <c r="A898" s="13"/>
      <c r="B898" s="229"/>
      <c r="C898" s="230"/>
      <c r="D898" s="231" t="s">
        <v>145</v>
      </c>
      <c r="E898" s="232" t="s">
        <v>1</v>
      </c>
      <c r="F898" s="233" t="s">
        <v>225</v>
      </c>
      <c r="G898" s="230"/>
      <c r="H898" s="232" t="s">
        <v>1</v>
      </c>
      <c r="I898" s="234"/>
      <c r="J898" s="230"/>
      <c r="K898" s="230"/>
      <c r="L898" s="235"/>
      <c r="M898" s="236"/>
      <c r="N898" s="237"/>
      <c r="O898" s="237"/>
      <c r="P898" s="237"/>
      <c r="Q898" s="237"/>
      <c r="R898" s="237"/>
      <c r="S898" s="237"/>
      <c r="T898" s="238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9" t="s">
        <v>145</v>
      </c>
      <c r="AU898" s="239" t="s">
        <v>143</v>
      </c>
      <c r="AV898" s="13" t="s">
        <v>81</v>
      </c>
      <c r="AW898" s="13" t="s">
        <v>30</v>
      </c>
      <c r="AX898" s="13" t="s">
        <v>73</v>
      </c>
      <c r="AY898" s="239" t="s">
        <v>134</v>
      </c>
    </row>
    <row r="899" s="14" customFormat="1">
      <c r="A899" s="14"/>
      <c r="B899" s="240"/>
      <c r="C899" s="241"/>
      <c r="D899" s="231" t="s">
        <v>145</v>
      </c>
      <c r="E899" s="242" t="s">
        <v>1</v>
      </c>
      <c r="F899" s="243" t="s">
        <v>165</v>
      </c>
      <c r="G899" s="241"/>
      <c r="H899" s="244">
        <v>3.5960000000000001</v>
      </c>
      <c r="I899" s="245"/>
      <c r="J899" s="241"/>
      <c r="K899" s="241"/>
      <c r="L899" s="246"/>
      <c r="M899" s="247"/>
      <c r="N899" s="248"/>
      <c r="O899" s="248"/>
      <c r="P899" s="248"/>
      <c r="Q899" s="248"/>
      <c r="R899" s="248"/>
      <c r="S899" s="248"/>
      <c r="T899" s="249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0" t="s">
        <v>145</v>
      </c>
      <c r="AU899" s="250" t="s">
        <v>143</v>
      </c>
      <c r="AV899" s="14" t="s">
        <v>143</v>
      </c>
      <c r="AW899" s="14" t="s">
        <v>30</v>
      </c>
      <c r="AX899" s="14" t="s">
        <v>73</v>
      </c>
      <c r="AY899" s="250" t="s">
        <v>134</v>
      </c>
    </row>
    <row r="900" s="13" customFormat="1">
      <c r="A900" s="13"/>
      <c r="B900" s="229"/>
      <c r="C900" s="230"/>
      <c r="D900" s="231" t="s">
        <v>145</v>
      </c>
      <c r="E900" s="232" t="s">
        <v>1</v>
      </c>
      <c r="F900" s="233" t="s">
        <v>160</v>
      </c>
      <c r="G900" s="230"/>
      <c r="H900" s="232" t="s">
        <v>1</v>
      </c>
      <c r="I900" s="234"/>
      <c r="J900" s="230"/>
      <c r="K900" s="230"/>
      <c r="L900" s="235"/>
      <c r="M900" s="236"/>
      <c r="N900" s="237"/>
      <c r="O900" s="237"/>
      <c r="P900" s="237"/>
      <c r="Q900" s="237"/>
      <c r="R900" s="237"/>
      <c r="S900" s="237"/>
      <c r="T900" s="238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9" t="s">
        <v>145</v>
      </c>
      <c r="AU900" s="239" t="s">
        <v>143</v>
      </c>
      <c r="AV900" s="13" t="s">
        <v>81</v>
      </c>
      <c r="AW900" s="13" t="s">
        <v>30</v>
      </c>
      <c r="AX900" s="13" t="s">
        <v>73</v>
      </c>
      <c r="AY900" s="239" t="s">
        <v>134</v>
      </c>
    </row>
    <row r="901" s="14" customFormat="1">
      <c r="A901" s="14"/>
      <c r="B901" s="240"/>
      <c r="C901" s="241"/>
      <c r="D901" s="231" t="s">
        <v>145</v>
      </c>
      <c r="E901" s="242" t="s">
        <v>1</v>
      </c>
      <c r="F901" s="243" t="s">
        <v>161</v>
      </c>
      <c r="G901" s="241"/>
      <c r="H901" s="244">
        <v>6.8529999999999998</v>
      </c>
      <c r="I901" s="245"/>
      <c r="J901" s="241"/>
      <c r="K901" s="241"/>
      <c r="L901" s="246"/>
      <c r="M901" s="247"/>
      <c r="N901" s="248"/>
      <c r="O901" s="248"/>
      <c r="P901" s="248"/>
      <c r="Q901" s="248"/>
      <c r="R901" s="248"/>
      <c r="S901" s="248"/>
      <c r="T901" s="249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0" t="s">
        <v>145</v>
      </c>
      <c r="AU901" s="250" t="s">
        <v>143</v>
      </c>
      <c r="AV901" s="14" t="s">
        <v>143</v>
      </c>
      <c r="AW901" s="14" t="s">
        <v>30</v>
      </c>
      <c r="AX901" s="14" t="s">
        <v>73</v>
      </c>
      <c r="AY901" s="250" t="s">
        <v>134</v>
      </c>
    </row>
    <row r="902" s="13" customFormat="1">
      <c r="A902" s="13"/>
      <c r="B902" s="229"/>
      <c r="C902" s="230"/>
      <c r="D902" s="231" t="s">
        <v>145</v>
      </c>
      <c r="E902" s="232" t="s">
        <v>1</v>
      </c>
      <c r="F902" s="233" t="s">
        <v>162</v>
      </c>
      <c r="G902" s="230"/>
      <c r="H902" s="232" t="s">
        <v>1</v>
      </c>
      <c r="I902" s="234"/>
      <c r="J902" s="230"/>
      <c r="K902" s="230"/>
      <c r="L902" s="235"/>
      <c r="M902" s="236"/>
      <c r="N902" s="237"/>
      <c r="O902" s="237"/>
      <c r="P902" s="237"/>
      <c r="Q902" s="237"/>
      <c r="R902" s="237"/>
      <c r="S902" s="237"/>
      <c r="T902" s="238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9" t="s">
        <v>145</v>
      </c>
      <c r="AU902" s="239" t="s">
        <v>143</v>
      </c>
      <c r="AV902" s="13" t="s">
        <v>81</v>
      </c>
      <c r="AW902" s="13" t="s">
        <v>30</v>
      </c>
      <c r="AX902" s="13" t="s">
        <v>73</v>
      </c>
      <c r="AY902" s="239" t="s">
        <v>134</v>
      </c>
    </row>
    <row r="903" s="14" customFormat="1">
      <c r="A903" s="14"/>
      <c r="B903" s="240"/>
      <c r="C903" s="241"/>
      <c r="D903" s="231" t="s">
        <v>145</v>
      </c>
      <c r="E903" s="242" t="s">
        <v>1</v>
      </c>
      <c r="F903" s="243" t="s">
        <v>163</v>
      </c>
      <c r="G903" s="241"/>
      <c r="H903" s="244">
        <v>0.58799999999999997</v>
      </c>
      <c r="I903" s="245"/>
      <c r="J903" s="241"/>
      <c r="K903" s="241"/>
      <c r="L903" s="246"/>
      <c r="M903" s="247"/>
      <c r="N903" s="248"/>
      <c r="O903" s="248"/>
      <c r="P903" s="248"/>
      <c r="Q903" s="248"/>
      <c r="R903" s="248"/>
      <c r="S903" s="248"/>
      <c r="T903" s="249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0" t="s">
        <v>145</v>
      </c>
      <c r="AU903" s="250" t="s">
        <v>143</v>
      </c>
      <c r="AV903" s="14" t="s">
        <v>143</v>
      </c>
      <c r="AW903" s="14" t="s">
        <v>30</v>
      </c>
      <c r="AX903" s="14" t="s">
        <v>73</v>
      </c>
      <c r="AY903" s="250" t="s">
        <v>134</v>
      </c>
    </row>
    <row r="904" s="15" customFormat="1">
      <c r="A904" s="15"/>
      <c r="B904" s="251"/>
      <c r="C904" s="252"/>
      <c r="D904" s="231" t="s">
        <v>145</v>
      </c>
      <c r="E904" s="253" t="s">
        <v>1</v>
      </c>
      <c r="F904" s="254" t="s">
        <v>168</v>
      </c>
      <c r="G904" s="252"/>
      <c r="H904" s="255">
        <v>11.037000000000001</v>
      </c>
      <c r="I904" s="256"/>
      <c r="J904" s="252"/>
      <c r="K904" s="252"/>
      <c r="L904" s="257"/>
      <c r="M904" s="258"/>
      <c r="N904" s="259"/>
      <c r="O904" s="259"/>
      <c r="P904" s="259"/>
      <c r="Q904" s="259"/>
      <c r="R904" s="259"/>
      <c r="S904" s="259"/>
      <c r="T904" s="260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15"/>
      <c r="AT904" s="261" t="s">
        <v>145</v>
      </c>
      <c r="AU904" s="261" t="s">
        <v>143</v>
      </c>
      <c r="AV904" s="15" t="s">
        <v>142</v>
      </c>
      <c r="AW904" s="15" t="s">
        <v>30</v>
      </c>
      <c r="AX904" s="15" t="s">
        <v>81</v>
      </c>
      <c r="AY904" s="261" t="s">
        <v>134</v>
      </c>
    </row>
    <row r="905" s="2" customFormat="1" ht="16.5" customHeight="1">
      <c r="A905" s="38"/>
      <c r="B905" s="39"/>
      <c r="C905" s="215" t="s">
        <v>1259</v>
      </c>
      <c r="D905" s="215" t="s">
        <v>138</v>
      </c>
      <c r="E905" s="216" t="s">
        <v>1260</v>
      </c>
      <c r="F905" s="217" t="s">
        <v>1261</v>
      </c>
      <c r="G905" s="218" t="s">
        <v>151</v>
      </c>
      <c r="H905" s="219">
        <v>11.037000000000001</v>
      </c>
      <c r="I905" s="220"/>
      <c r="J905" s="221">
        <f>ROUND(I905*H905,2)</f>
        <v>0</v>
      </c>
      <c r="K905" s="222"/>
      <c r="L905" s="44"/>
      <c r="M905" s="223" t="s">
        <v>1</v>
      </c>
      <c r="N905" s="224" t="s">
        <v>39</v>
      </c>
      <c r="O905" s="91"/>
      <c r="P905" s="225">
        <f>O905*H905</f>
        <v>0</v>
      </c>
      <c r="Q905" s="225">
        <v>0.00029999999999999997</v>
      </c>
      <c r="R905" s="225">
        <f>Q905*H905</f>
        <v>0.0033111</v>
      </c>
      <c r="S905" s="225">
        <v>0</v>
      </c>
      <c r="T905" s="226">
        <f>S905*H905</f>
        <v>0</v>
      </c>
      <c r="U905" s="38"/>
      <c r="V905" s="38"/>
      <c r="W905" s="38"/>
      <c r="X905" s="38"/>
      <c r="Y905" s="38"/>
      <c r="Z905" s="38"/>
      <c r="AA905" s="38"/>
      <c r="AB905" s="38"/>
      <c r="AC905" s="38"/>
      <c r="AD905" s="38"/>
      <c r="AE905" s="38"/>
      <c r="AR905" s="227" t="s">
        <v>195</v>
      </c>
      <c r="AT905" s="227" t="s">
        <v>138</v>
      </c>
      <c r="AU905" s="227" t="s">
        <v>143</v>
      </c>
      <c r="AY905" s="17" t="s">
        <v>134</v>
      </c>
      <c r="BE905" s="228">
        <f>IF(N905="základní",J905,0)</f>
        <v>0</v>
      </c>
      <c r="BF905" s="228">
        <f>IF(N905="snížená",J905,0)</f>
        <v>0</v>
      </c>
      <c r="BG905" s="228">
        <f>IF(N905="zákl. přenesená",J905,0)</f>
        <v>0</v>
      </c>
      <c r="BH905" s="228">
        <f>IF(N905="sníž. přenesená",J905,0)</f>
        <v>0</v>
      </c>
      <c r="BI905" s="228">
        <f>IF(N905="nulová",J905,0)</f>
        <v>0</v>
      </c>
      <c r="BJ905" s="17" t="s">
        <v>143</v>
      </c>
      <c r="BK905" s="228">
        <f>ROUND(I905*H905,2)</f>
        <v>0</v>
      </c>
      <c r="BL905" s="17" t="s">
        <v>195</v>
      </c>
      <c r="BM905" s="227" t="s">
        <v>1262</v>
      </c>
    </row>
    <row r="906" s="13" customFormat="1">
      <c r="A906" s="13"/>
      <c r="B906" s="229"/>
      <c r="C906" s="230"/>
      <c r="D906" s="231" t="s">
        <v>145</v>
      </c>
      <c r="E906" s="232" t="s">
        <v>1</v>
      </c>
      <c r="F906" s="233" t="s">
        <v>225</v>
      </c>
      <c r="G906" s="230"/>
      <c r="H906" s="232" t="s">
        <v>1</v>
      </c>
      <c r="I906" s="234"/>
      <c r="J906" s="230"/>
      <c r="K906" s="230"/>
      <c r="L906" s="235"/>
      <c r="M906" s="236"/>
      <c r="N906" s="237"/>
      <c r="O906" s="237"/>
      <c r="P906" s="237"/>
      <c r="Q906" s="237"/>
      <c r="R906" s="237"/>
      <c r="S906" s="237"/>
      <c r="T906" s="238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39" t="s">
        <v>145</v>
      </c>
      <c r="AU906" s="239" t="s">
        <v>143</v>
      </c>
      <c r="AV906" s="13" t="s">
        <v>81</v>
      </c>
      <c r="AW906" s="13" t="s">
        <v>30</v>
      </c>
      <c r="AX906" s="13" t="s">
        <v>73</v>
      </c>
      <c r="AY906" s="239" t="s">
        <v>134</v>
      </c>
    </row>
    <row r="907" s="14" customFormat="1">
      <c r="A907" s="14"/>
      <c r="B907" s="240"/>
      <c r="C907" s="241"/>
      <c r="D907" s="231" t="s">
        <v>145</v>
      </c>
      <c r="E907" s="242" t="s">
        <v>1</v>
      </c>
      <c r="F907" s="243" t="s">
        <v>165</v>
      </c>
      <c r="G907" s="241"/>
      <c r="H907" s="244">
        <v>3.5960000000000001</v>
      </c>
      <c r="I907" s="245"/>
      <c r="J907" s="241"/>
      <c r="K907" s="241"/>
      <c r="L907" s="246"/>
      <c r="M907" s="247"/>
      <c r="N907" s="248"/>
      <c r="O907" s="248"/>
      <c r="P907" s="248"/>
      <c r="Q907" s="248"/>
      <c r="R907" s="248"/>
      <c r="S907" s="248"/>
      <c r="T907" s="249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0" t="s">
        <v>145</v>
      </c>
      <c r="AU907" s="250" t="s">
        <v>143</v>
      </c>
      <c r="AV907" s="14" t="s">
        <v>143</v>
      </c>
      <c r="AW907" s="14" t="s">
        <v>30</v>
      </c>
      <c r="AX907" s="14" t="s">
        <v>73</v>
      </c>
      <c r="AY907" s="250" t="s">
        <v>134</v>
      </c>
    </row>
    <row r="908" s="13" customFormat="1">
      <c r="A908" s="13"/>
      <c r="B908" s="229"/>
      <c r="C908" s="230"/>
      <c r="D908" s="231" t="s">
        <v>145</v>
      </c>
      <c r="E908" s="232" t="s">
        <v>1</v>
      </c>
      <c r="F908" s="233" t="s">
        <v>160</v>
      </c>
      <c r="G908" s="230"/>
      <c r="H908" s="232" t="s">
        <v>1</v>
      </c>
      <c r="I908" s="234"/>
      <c r="J908" s="230"/>
      <c r="K908" s="230"/>
      <c r="L908" s="235"/>
      <c r="M908" s="236"/>
      <c r="N908" s="237"/>
      <c r="O908" s="237"/>
      <c r="P908" s="237"/>
      <c r="Q908" s="237"/>
      <c r="R908" s="237"/>
      <c r="S908" s="237"/>
      <c r="T908" s="238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9" t="s">
        <v>145</v>
      </c>
      <c r="AU908" s="239" t="s">
        <v>143</v>
      </c>
      <c r="AV908" s="13" t="s">
        <v>81</v>
      </c>
      <c r="AW908" s="13" t="s">
        <v>30</v>
      </c>
      <c r="AX908" s="13" t="s">
        <v>73</v>
      </c>
      <c r="AY908" s="239" t="s">
        <v>134</v>
      </c>
    </row>
    <row r="909" s="14" customFormat="1">
      <c r="A909" s="14"/>
      <c r="B909" s="240"/>
      <c r="C909" s="241"/>
      <c r="D909" s="231" t="s">
        <v>145</v>
      </c>
      <c r="E909" s="242" t="s">
        <v>1</v>
      </c>
      <c r="F909" s="243" t="s">
        <v>161</v>
      </c>
      <c r="G909" s="241"/>
      <c r="H909" s="244">
        <v>6.8529999999999998</v>
      </c>
      <c r="I909" s="245"/>
      <c r="J909" s="241"/>
      <c r="K909" s="241"/>
      <c r="L909" s="246"/>
      <c r="M909" s="247"/>
      <c r="N909" s="248"/>
      <c r="O909" s="248"/>
      <c r="P909" s="248"/>
      <c r="Q909" s="248"/>
      <c r="R909" s="248"/>
      <c r="S909" s="248"/>
      <c r="T909" s="249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0" t="s">
        <v>145</v>
      </c>
      <c r="AU909" s="250" t="s">
        <v>143</v>
      </c>
      <c r="AV909" s="14" t="s">
        <v>143</v>
      </c>
      <c r="AW909" s="14" t="s">
        <v>30</v>
      </c>
      <c r="AX909" s="14" t="s">
        <v>73</v>
      </c>
      <c r="AY909" s="250" t="s">
        <v>134</v>
      </c>
    </row>
    <row r="910" s="13" customFormat="1">
      <c r="A910" s="13"/>
      <c r="B910" s="229"/>
      <c r="C910" s="230"/>
      <c r="D910" s="231" t="s">
        <v>145</v>
      </c>
      <c r="E910" s="232" t="s">
        <v>1</v>
      </c>
      <c r="F910" s="233" t="s">
        <v>162</v>
      </c>
      <c r="G910" s="230"/>
      <c r="H910" s="232" t="s">
        <v>1</v>
      </c>
      <c r="I910" s="234"/>
      <c r="J910" s="230"/>
      <c r="K910" s="230"/>
      <c r="L910" s="235"/>
      <c r="M910" s="236"/>
      <c r="N910" s="237"/>
      <c r="O910" s="237"/>
      <c r="P910" s="237"/>
      <c r="Q910" s="237"/>
      <c r="R910" s="237"/>
      <c r="S910" s="237"/>
      <c r="T910" s="238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39" t="s">
        <v>145</v>
      </c>
      <c r="AU910" s="239" t="s">
        <v>143</v>
      </c>
      <c r="AV910" s="13" t="s">
        <v>81</v>
      </c>
      <c r="AW910" s="13" t="s">
        <v>30</v>
      </c>
      <c r="AX910" s="13" t="s">
        <v>73</v>
      </c>
      <c r="AY910" s="239" t="s">
        <v>134</v>
      </c>
    </row>
    <row r="911" s="14" customFormat="1">
      <c r="A911" s="14"/>
      <c r="B911" s="240"/>
      <c r="C911" s="241"/>
      <c r="D911" s="231" t="s">
        <v>145</v>
      </c>
      <c r="E911" s="242" t="s">
        <v>1</v>
      </c>
      <c r="F911" s="243" t="s">
        <v>163</v>
      </c>
      <c r="G911" s="241"/>
      <c r="H911" s="244">
        <v>0.58799999999999997</v>
      </c>
      <c r="I911" s="245"/>
      <c r="J911" s="241"/>
      <c r="K911" s="241"/>
      <c r="L911" s="246"/>
      <c r="M911" s="247"/>
      <c r="N911" s="248"/>
      <c r="O911" s="248"/>
      <c r="P911" s="248"/>
      <c r="Q911" s="248"/>
      <c r="R911" s="248"/>
      <c r="S911" s="248"/>
      <c r="T911" s="249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0" t="s">
        <v>145</v>
      </c>
      <c r="AU911" s="250" t="s">
        <v>143</v>
      </c>
      <c r="AV911" s="14" t="s">
        <v>143</v>
      </c>
      <c r="AW911" s="14" t="s">
        <v>30</v>
      </c>
      <c r="AX911" s="14" t="s">
        <v>73</v>
      </c>
      <c r="AY911" s="250" t="s">
        <v>134</v>
      </c>
    </row>
    <row r="912" s="15" customFormat="1">
      <c r="A912" s="15"/>
      <c r="B912" s="251"/>
      <c r="C912" s="252"/>
      <c r="D912" s="231" t="s">
        <v>145</v>
      </c>
      <c r="E912" s="253" t="s">
        <v>1</v>
      </c>
      <c r="F912" s="254" t="s">
        <v>168</v>
      </c>
      <c r="G912" s="252"/>
      <c r="H912" s="255">
        <v>11.037000000000001</v>
      </c>
      <c r="I912" s="256"/>
      <c r="J912" s="252"/>
      <c r="K912" s="252"/>
      <c r="L912" s="257"/>
      <c r="M912" s="258"/>
      <c r="N912" s="259"/>
      <c r="O912" s="259"/>
      <c r="P912" s="259"/>
      <c r="Q912" s="259"/>
      <c r="R912" s="259"/>
      <c r="S912" s="259"/>
      <c r="T912" s="260"/>
      <c r="U912" s="15"/>
      <c r="V912" s="15"/>
      <c r="W912" s="15"/>
      <c r="X912" s="15"/>
      <c r="Y912" s="15"/>
      <c r="Z912" s="15"/>
      <c r="AA912" s="15"/>
      <c r="AB912" s="15"/>
      <c r="AC912" s="15"/>
      <c r="AD912" s="15"/>
      <c r="AE912" s="15"/>
      <c r="AT912" s="261" t="s">
        <v>145</v>
      </c>
      <c r="AU912" s="261" t="s">
        <v>143</v>
      </c>
      <c r="AV912" s="15" t="s">
        <v>142</v>
      </c>
      <c r="AW912" s="15" t="s">
        <v>30</v>
      </c>
      <c r="AX912" s="15" t="s">
        <v>81</v>
      </c>
      <c r="AY912" s="261" t="s">
        <v>134</v>
      </c>
    </row>
    <row r="913" s="2" customFormat="1" ht="24.15" customHeight="1">
      <c r="A913" s="38"/>
      <c r="B913" s="39"/>
      <c r="C913" s="215" t="s">
        <v>1263</v>
      </c>
      <c r="D913" s="215" t="s">
        <v>138</v>
      </c>
      <c r="E913" s="216" t="s">
        <v>1264</v>
      </c>
      <c r="F913" s="217" t="s">
        <v>1265</v>
      </c>
      <c r="G913" s="218" t="s">
        <v>151</v>
      </c>
      <c r="H913" s="219">
        <v>11.037000000000001</v>
      </c>
      <c r="I913" s="220"/>
      <c r="J913" s="221">
        <f>ROUND(I913*H913,2)</f>
        <v>0</v>
      </c>
      <c r="K913" s="222"/>
      <c r="L913" s="44"/>
      <c r="M913" s="223" t="s">
        <v>1</v>
      </c>
      <c r="N913" s="224" t="s">
        <v>39</v>
      </c>
      <c r="O913" s="91"/>
      <c r="P913" s="225">
        <f>O913*H913</f>
        <v>0</v>
      </c>
      <c r="Q913" s="225">
        <v>0.0075799999999999999</v>
      </c>
      <c r="R913" s="225">
        <f>Q913*H913</f>
        <v>0.083660460000000006</v>
      </c>
      <c r="S913" s="225">
        <v>0</v>
      </c>
      <c r="T913" s="226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227" t="s">
        <v>195</v>
      </c>
      <c r="AT913" s="227" t="s">
        <v>138</v>
      </c>
      <c r="AU913" s="227" t="s">
        <v>143</v>
      </c>
      <c r="AY913" s="17" t="s">
        <v>134</v>
      </c>
      <c r="BE913" s="228">
        <f>IF(N913="základní",J913,0)</f>
        <v>0</v>
      </c>
      <c r="BF913" s="228">
        <f>IF(N913="snížená",J913,0)</f>
        <v>0</v>
      </c>
      <c r="BG913" s="228">
        <f>IF(N913="zákl. přenesená",J913,0)</f>
        <v>0</v>
      </c>
      <c r="BH913" s="228">
        <f>IF(N913="sníž. přenesená",J913,0)</f>
        <v>0</v>
      </c>
      <c r="BI913" s="228">
        <f>IF(N913="nulová",J913,0)</f>
        <v>0</v>
      </c>
      <c r="BJ913" s="17" t="s">
        <v>143</v>
      </c>
      <c r="BK913" s="228">
        <f>ROUND(I913*H913,2)</f>
        <v>0</v>
      </c>
      <c r="BL913" s="17" t="s">
        <v>195</v>
      </c>
      <c r="BM913" s="227" t="s">
        <v>1266</v>
      </c>
    </row>
    <row r="914" s="13" customFormat="1">
      <c r="A914" s="13"/>
      <c r="B914" s="229"/>
      <c r="C914" s="230"/>
      <c r="D914" s="231" t="s">
        <v>145</v>
      </c>
      <c r="E914" s="232" t="s">
        <v>1</v>
      </c>
      <c r="F914" s="233" t="s">
        <v>225</v>
      </c>
      <c r="G914" s="230"/>
      <c r="H914" s="232" t="s">
        <v>1</v>
      </c>
      <c r="I914" s="234"/>
      <c r="J914" s="230"/>
      <c r="K914" s="230"/>
      <c r="L914" s="235"/>
      <c r="M914" s="236"/>
      <c r="N914" s="237"/>
      <c r="O914" s="237"/>
      <c r="P914" s="237"/>
      <c r="Q914" s="237"/>
      <c r="R914" s="237"/>
      <c r="S914" s="237"/>
      <c r="T914" s="238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9" t="s">
        <v>145</v>
      </c>
      <c r="AU914" s="239" t="s">
        <v>143</v>
      </c>
      <c r="AV914" s="13" t="s">
        <v>81</v>
      </c>
      <c r="AW914" s="13" t="s">
        <v>30</v>
      </c>
      <c r="AX914" s="13" t="s">
        <v>73</v>
      </c>
      <c r="AY914" s="239" t="s">
        <v>134</v>
      </c>
    </row>
    <row r="915" s="14" customFormat="1">
      <c r="A915" s="14"/>
      <c r="B915" s="240"/>
      <c r="C915" s="241"/>
      <c r="D915" s="231" t="s">
        <v>145</v>
      </c>
      <c r="E915" s="242" t="s">
        <v>1</v>
      </c>
      <c r="F915" s="243" t="s">
        <v>165</v>
      </c>
      <c r="G915" s="241"/>
      <c r="H915" s="244">
        <v>3.5960000000000001</v>
      </c>
      <c r="I915" s="245"/>
      <c r="J915" s="241"/>
      <c r="K915" s="241"/>
      <c r="L915" s="246"/>
      <c r="M915" s="247"/>
      <c r="N915" s="248"/>
      <c r="O915" s="248"/>
      <c r="P915" s="248"/>
      <c r="Q915" s="248"/>
      <c r="R915" s="248"/>
      <c r="S915" s="248"/>
      <c r="T915" s="249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0" t="s">
        <v>145</v>
      </c>
      <c r="AU915" s="250" t="s">
        <v>143</v>
      </c>
      <c r="AV915" s="14" t="s">
        <v>143</v>
      </c>
      <c r="AW915" s="14" t="s">
        <v>30</v>
      </c>
      <c r="AX915" s="14" t="s">
        <v>73</v>
      </c>
      <c r="AY915" s="250" t="s">
        <v>134</v>
      </c>
    </row>
    <row r="916" s="13" customFormat="1">
      <c r="A916" s="13"/>
      <c r="B916" s="229"/>
      <c r="C916" s="230"/>
      <c r="D916" s="231" t="s">
        <v>145</v>
      </c>
      <c r="E916" s="232" t="s">
        <v>1</v>
      </c>
      <c r="F916" s="233" t="s">
        <v>160</v>
      </c>
      <c r="G916" s="230"/>
      <c r="H916" s="232" t="s">
        <v>1</v>
      </c>
      <c r="I916" s="234"/>
      <c r="J916" s="230"/>
      <c r="K916" s="230"/>
      <c r="L916" s="235"/>
      <c r="M916" s="236"/>
      <c r="N916" s="237"/>
      <c r="O916" s="237"/>
      <c r="P916" s="237"/>
      <c r="Q916" s="237"/>
      <c r="R916" s="237"/>
      <c r="S916" s="237"/>
      <c r="T916" s="238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39" t="s">
        <v>145</v>
      </c>
      <c r="AU916" s="239" t="s">
        <v>143</v>
      </c>
      <c r="AV916" s="13" t="s">
        <v>81</v>
      </c>
      <c r="AW916" s="13" t="s">
        <v>30</v>
      </c>
      <c r="AX916" s="13" t="s">
        <v>73</v>
      </c>
      <c r="AY916" s="239" t="s">
        <v>134</v>
      </c>
    </row>
    <row r="917" s="14" customFormat="1">
      <c r="A917" s="14"/>
      <c r="B917" s="240"/>
      <c r="C917" s="241"/>
      <c r="D917" s="231" t="s">
        <v>145</v>
      </c>
      <c r="E917" s="242" t="s">
        <v>1</v>
      </c>
      <c r="F917" s="243" t="s">
        <v>161</v>
      </c>
      <c r="G917" s="241"/>
      <c r="H917" s="244">
        <v>6.8529999999999998</v>
      </c>
      <c r="I917" s="245"/>
      <c r="J917" s="241"/>
      <c r="K917" s="241"/>
      <c r="L917" s="246"/>
      <c r="M917" s="247"/>
      <c r="N917" s="248"/>
      <c r="O917" s="248"/>
      <c r="P917" s="248"/>
      <c r="Q917" s="248"/>
      <c r="R917" s="248"/>
      <c r="S917" s="248"/>
      <c r="T917" s="249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0" t="s">
        <v>145</v>
      </c>
      <c r="AU917" s="250" t="s">
        <v>143</v>
      </c>
      <c r="AV917" s="14" t="s">
        <v>143</v>
      </c>
      <c r="AW917" s="14" t="s">
        <v>30</v>
      </c>
      <c r="AX917" s="14" t="s">
        <v>73</v>
      </c>
      <c r="AY917" s="250" t="s">
        <v>134</v>
      </c>
    </row>
    <row r="918" s="13" customFormat="1">
      <c r="A918" s="13"/>
      <c r="B918" s="229"/>
      <c r="C918" s="230"/>
      <c r="D918" s="231" t="s">
        <v>145</v>
      </c>
      <c r="E918" s="232" t="s">
        <v>1</v>
      </c>
      <c r="F918" s="233" t="s">
        <v>162</v>
      </c>
      <c r="G918" s="230"/>
      <c r="H918" s="232" t="s">
        <v>1</v>
      </c>
      <c r="I918" s="234"/>
      <c r="J918" s="230"/>
      <c r="K918" s="230"/>
      <c r="L918" s="235"/>
      <c r="M918" s="236"/>
      <c r="N918" s="237"/>
      <c r="O918" s="237"/>
      <c r="P918" s="237"/>
      <c r="Q918" s="237"/>
      <c r="R918" s="237"/>
      <c r="S918" s="237"/>
      <c r="T918" s="238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39" t="s">
        <v>145</v>
      </c>
      <c r="AU918" s="239" t="s">
        <v>143</v>
      </c>
      <c r="AV918" s="13" t="s">
        <v>81</v>
      </c>
      <c r="AW918" s="13" t="s">
        <v>30</v>
      </c>
      <c r="AX918" s="13" t="s">
        <v>73</v>
      </c>
      <c r="AY918" s="239" t="s">
        <v>134</v>
      </c>
    </row>
    <row r="919" s="14" customFormat="1">
      <c r="A919" s="14"/>
      <c r="B919" s="240"/>
      <c r="C919" s="241"/>
      <c r="D919" s="231" t="s">
        <v>145</v>
      </c>
      <c r="E919" s="242" t="s">
        <v>1</v>
      </c>
      <c r="F919" s="243" t="s">
        <v>163</v>
      </c>
      <c r="G919" s="241"/>
      <c r="H919" s="244">
        <v>0.58799999999999997</v>
      </c>
      <c r="I919" s="245"/>
      <c r="J919" s="241"/>
      <c r="K919" s="241"/>
      <c r="L919" s="246"/>
      <c r="M919" s="247"/>
      <c r="N919" s="248"/>
      <c r="O919" s="248"/>
      <c r="P919" s="248"/>
      <c r="Q919" s="248"/>
      <c r="R919" s="248"/>
      <c r="S919" s="248"/>
      <c r="T919" s="249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0" t="s">
        <v>145</v>
      </c>
      <c r="AU919" s="250" t="s">
        <v>143</v>
      </c>
      <c r="AV919" s="14" t="s">
        <v>143</v>
      </c>
      <c r="AW919" s="14" t="s">
        <v>30</v>
      </c>
      <c r="AX919" s="14" t="s">
        <v>73</v>
      </c>
      <c r="AY919" s="250" t="s">
        <v>134</v>
      </c>
    </row>
    <row r="920" s="15" customFormat="1">
      <c r="A920" s="15"/>
      <c r="B920" s="251"/>
      <c r="C920" s="252"/>
      <c r="D920" s="231" t="s">
        <v>145</v>
      </c>
      <c r="E920" s="253" t="s">
        <v>1</v>
      </c>
      <c r="F920" s="254" t="s">
        <v>168</v>
      </c>
      <c r="G920" s="252"/>
      <c r="H920" s="255">
        <v>11.037000000000001</v>
      </c>
      <c r="I920" s="256"/>
      <c r="J920" s="252"/>
      <c r="K920" s="252"/>
      <c r="L920" s="257"/>
      <c r="M920" s="258"/>
      <c r="N920" s="259"/>
      <c r="O920" s="259"/>
      <c r="P920" s="259"/>
      <c r="Q920" s="259"/>
      <c r="R920" s="259"/>
      <c r="S920" s="259"/>
      <c r="T920" s="260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T920" s="261" t="s">
        <v>145</v>
      </c>
      <c r="AU920" s="261" t="s">
        <v>143</v>
      </c>
      <c r="AV920" s="15" t="s">
        <v>142</v>
      </c>
      <c r="AW920" s="15" t="s">
        <v>30</v>
      </c>
      <c r="AX920" s="15" t="s">
        <v>81</v>
      </c>
      <c r="AY920" s="261" t="s">
        <v>134</v>
      </c>
    </row>
    <row r="921" s="2" customFormat="1" ht="33" customHeight="1">
      <c r="A921" s="38"/>
      <c r="B921" s="39"/>
      <c r="C921" s="215" t="s">
        <v>1267</v>
      </c>
      <c r="D921" s="215" t="s">
        <v>138</v>
      </c>
      <c r="E921" s="216" t="s">
        <v>1268</v>
      </c>
      <c r="F921" s="217" t="s">
        <v>1269</v>
      </c>
      <c r="G921" s="218" t="s">
        <v>301</v>
      </c>
      <c r="H921" s="219">
        <v>14.074</v>
      </c>
      <c r="I921" s="220"/>
      <c r="J921" s="221">
        <f>ROUND(I921*H921,2)</f>
        <v>0</v>
      </c>
      <c r="K921" s="222"/>
      <c r="L921" s="44"/>
      <c r="M921" s="223" t="s">
        <v>1</v>
      </c>
      <c r="N921" s="224" t="s">
        <v>39</v>
      </c>
      <c r="O921" s="91"/>
      <c r="P921" s="225">
        <f>O921*H921</f>
        <v>0</v>
      </c>
      <c r="Q921" s="225">
        <v>0.00042999999999999999</v>
      </c>
      <c r="R921" s="225">
        <f>Q921*H921</f>
        <v>0.0060518199999999994</v>
      </c>
      <c r="S921" s="225">
        <v>0</v>
      </c>
      <c r="T921" s="226">
        <f>S921*H921</f>
        <v>0</v>
      </c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  <c r="AE921" s="38"/>
      <c r="AR921" s="227" t="s">
        <v>195</v>
      </c>
      <c r="AT921" s="227" t="s">
        <v>138</v>
      </c>
      <c r="AU921" s="227" t="s">
        <v>143</v>
      </c>
      <c r="AY921" s="17" t="s">
        <v>134</v>
      </c>
      <c r="BE921" s="228">
        <f>IF(N921="základní",J921,0)</f>
        <v>0</v>
      </c>
      <c r="BF921" s="228">
        <f>IF(N921="snížená",J921,0)</f>
        <v>0</v>
      </c>
      <c r="BG921" s="228">
        <f>IF(N921="zákl. přenesená",J921,0)</f>
        <v>0</v>
      </c>
      <c r="BH921" s="228">
        <f>IF(N921="sníž. přenesená",J921,0)</f>
        <v>0</v>
      </c>
      <c r="BI921" s="228">
        <f>IF(N921="nulová",J921,0)</f>
        <v>0</v>
      </c>
      <c r="BJ921" s="17" t="s">
        <v>143</v>
      </c>
      <c r="BK921" s="228">
        <f>ROUND(I921*H921,2)</f>
        <v>0</v>
      </c>
      <c r="BL921" s="17" t="s">
        <v>195</v>
      </c>
      <c r="BM921" s="227" t="s">
        <v>1270</v>
      </c>
    </row>
    <row r="922" s="13" customFormat="1">
      <c r="A922" s="13"/>
      <c r="B922" s="229"/>
      <c r="C922" s="230"/>
      <c r="D922" s="231" t="s">
        <v>145</v>
      </c>
      <c r="E922" s="232" t="s">
        <v>1</v>
      </c>
      <c r="F922" s="233" t="s">
        <v>160</v>
      </c>
      <c r="G922" s="230"/>
      <c r="H922" s="232" t="s">
        <v>1</v>
      </c>
      <c r="I922" s="234"/>
      <c r="J922" s="230"/>
      <c r="K922" s="230"/>
      <c r="L922" s="235"/>
      <c r="M922" s="236"/>
      <c r="N922" s="237"/>
      <c r="O922" s="237"/>
      <c r="P922" s="237"/>
      <c r="Q922" s="237"/>
      <c r="R922" s="237"/>
      <c r="S922" s="237"/>
      <c r="T922" s="238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39" t="s">
        <v>145</v>
      </c>
      <c r="AU922" s="239" t="s">
        <v>143</v>
      </c>
      <c r="AV922" s="13" t="s">
        <v>81</v>
      </c>
      <c r="AW922" s="13" t="s">
        <v>30</v>
      </c>
      <c r="AX922" s="13" t="s">
        <v>73</v>
      </c>
      <c r="AY922" s="239" t="s">
        <v>134</v>
      </c>
    </row>
    <row r="923" s="14" customFormat="1">
      <c r="A923" s="14"/>
      <c r="B923" s="240"/>
      <c r="C923" s="241"/>
      <c r="D923" s="231" t="s">
        <v>145</v>
      </c>
      <c r="E923" s="242" t="s">
        <v>1</v>
      </c>
      <c r="F923" s="243" t="s">
        <v>1271</v>
      </c>
      <c r="G923" s="241"/>
      <c r="H923" s="244">
        <v>11.428000000000001</v>
      </c>
      <c r="I923" s="245"/>
      <c r="J923" s="241"/>
      <c r="K923" s="241"/>
      <c r="L923" s="246"/>
      <c r="M923" s="247"/>
      <c r="N923" s="248"/>
      <c r="O923" s="248"/>
      <c r="P923" s="248"/>
      <c r="Q923" s="248"/>
      <c r="R923" s="248"/>
      <c r="S923" s="248"/>
      <c r="T923" s="249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50" t="s">
        <v>145</v>
      </c>
      <c r="AU923" s="250" t="s">
        <v>143</v>
      </c>
      <c r="AV923" s="14" t="s">
        <v>143</v>
      </c>
      <c r="AW923" s="14" t="s">
        <v>30</v>
      </c>
      <c r="AX923" s="14" t="s">
        <v>73</v>
      </c>
      <c r="AY923" s="250" t="s">
        <v>134</v>
      </c>
    </row>
    <row r="924" s="13" customFormat="1">
      <c r="A924" s="13"/>
      <c r="B924" s="229"/>
      <c r="C924" s="230"/>
      <c r="D924" s="231" t="s">
        <v>145</v>
      </c>
      <c r="E924" s="232" t="s">
        <v>1</v>
      </c>
      <c r="F924" s="233" t="s">
        <v>162</v>
      </c>
      <c r="G924" s="230"/>
      <c r="H924" s="232" t="s">
        <v>1</v>
      </c>
      <c r="I924" s="234"/>
      <c r="J924" s="230"/>
      <c r="K924" s="230"/>
      <c r="L924" s="235"/>
      <c r="M924" s="236"/>
      <c r="N924" s="237"/>
      <c r="O924" s="237"/>
      <c r="P924" s="237"/>
      <c r="Q924" s="237"/>
      <c r="R924" s="237"/>
      <c r="S924" s="237"/>
      <c r="T924" s="238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39" t="s">
        <v>145</v>
      </c>
      <c r="AU924" s="239" t="s">
        <v>143</v>
      </c>
      <c r="AV924" s="13" t="s">
        <v>81</v>
      </c>
      <c r="AW924" s="13" t="s">
        <v>30</v>
      </c>
      <c r="AX924" s="13" t="s">
        <v>73</v>
      </c>
      <c r="AY924" s="239" t="s">
        <v>134</v>
      </c>
    </row>
    <row r="925" s="14" customFormat="1">
      <c r="A925" s="14"/>
      <c r="B925" s="240"/>
      <c r="C925" s="241"/>
      <c r="D925" s="231" t="s">
        <v>145</v>
      </c>
      <c r="E925" s="242" t="s">
        <v>1</v>
      </c>
      <c r="F925" s="243" t="s">
        <v>1272</v>
      </c>
      <c r="G925" s="241"/>
      <c r="H925" s="244">
        <v>2.6459999999999999</v>
      </c>
      <c r="I925" s="245"/>
      <c r="J925" s="241"/>
      <c r="K925" s="241"/>
      <c r="L925" s="246"/>
      <c r="M925" s="247"/>
      <c r="N925" s="248"/>
      <c r="O925" s="248"/>
      <c r="P925" s="248"/>
      <c r="Q925" s="248"/>
      <c r="R925" s="248"/>
      <c r="S925" s="248"/>
      <c r="T925" s="249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0" t="s">
        <v>145</v>
      </c>
      <c r="AU925" s="250" t="s">
        <v>143</v>
      </c>
      <c r="AV925" s="14" t="s">
        <v>143</v>
      </c>
      <c r="AW925" s="14" t="s">
        <v>30</v>
      </c>
      <c r="AX925" s="14" t="s">
        <v>73</v>
      </c>
      <c r="AY925" s="250" t="s">
        <v>134</v>
      </c>
    </row>
    <row r="926" s="15" customFormat="1">
      <c r="A926" s="15"/>
      <c r="B926" s="251"/>
      <c r="C926" s="252"/>
      <c r="D926" s="231" t="s">
        <v>145</v>
      </c>
      <c r="E926" s="253" t="s">
        <v>1</v>
      </c>
      <c r="F926" s="254" t="s">
        <v>168</v>
      </c>
      <c r="G926" s="252"/>
      <c r="H926" s="255">
        <v>14.074</v>
      </c>
      <c r="I926" s="256"/>
      <c r="J926" s="252"/>
      <c r="K926" s="252"/>
      <c r="L926" s="257"/>
      <c r="M926" s="258"/>
      <c r="N926" s="259"/>
      <c r="O926" s="259"/>
      <c r="P926" s="259"/>
      <c r="Q926" s="259"/>
      <c r="R926" s="259"/>
      <c r="S926" s="259"/>
      <c r="T926" s="260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15"/>
      <c r="AT926" s="261" t="s">
        <v>145</v>
      </c>
      <c r="AU926" s="261" t="s">
        <v>143</v>
      </c>
      <c r="AV926" s="15" t="s">
        <v>142</v>
      </c>
      <c r="AW926" s="15" t="s">
        <v>30</v>
      </c>
      <c r="AX926" s="15" t="s">
        <v>81</v>
      </c>
      <c r="AY926" s="261" t="s">
        <v>134</v>
      </c>
    </row>
    <row r="927" s="2" customFormat="1" ht="24.15" customHeight="1">
      <c r="A927" s="38"/>
      <c r="B927" s="39"/>
      <c r="C927" s="262" t="s">
        <v>1273</v>
      </c>
      <c r="D927" s="262" t="s">
        <v>248</v>
      </c>
      <c r="E927" s="263" t="s">
        <v>1274</v>
      </c>
      <c r="F927" s="264" t="s">
        <v>1275</v>
      </c>
      <c r="G927" s="265" t="s">
        <v>301</v>
      </c>
      <c r="H927" s="266">
        <v>15.481</v>
      </c>
      <c r="I927" s="267"/>
      <c r="J927" s="268">
        <f>ROUND(I927*H927,2)</f>
        <v>0</v>
      </c>
      <c r="K927" s="269"/>
      <c r="L927" s="270"/>
      <c r="M927" s="271" t="s">
        <v>1</v>
      </c>
      <c r="N927" s="272" t="s">
        <v>39</v>
      </c>
      <c r="O927" s="91"/>
      <c r="P927" s="225">
        <f>O927*H927</f>
        <v>0</v>
      </c>
      <c r="Q927" s="225">
        <v>0.00198</v>
      </c>
      <c r="R927" s="225">
        <f>Q927*H927</f>
        <v>0.03065238</v>
      </c>
      <c r="S927" s="225">
        <v>0</v>
      </c>
      <c r="T927" s="226">
        <f>S927*H927</f>
        <v>0</v>
      </c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  <c r="AE927" s="38"/>
      <c r="AR927" s="227" t="s">
        <v>386</v>
      </c>
      <c r="AT927" s="227" t="s">
        <v>248</v>
      </c>
      <c r="AU927" s="227" t="s">
        <v>143</v>
      </c>
      <c r="AY927" s="17" t="s">
        <v>134</v>
      </c>
      <c r="BE927" s="228">
        <f>IF(N927="základní",J927,0)</f>
        <v>0</v>
      </c>
      <c r="BF927" s="228">
        <f>IF(N927="snížená",J927,0)</f>
        <v>0</v>
      </c>
      <c r="BG927" s="228">
        <f>IF(N927="zákl. přenesená",J927,0)</f>
        <v>0</v>
      </c>
      <c r="BH927" s="228">
        <f>IF(N927="sníž. přenesená",J927,0)</f>
        <v>0</v>
      </c>
      <c r="BI927" s="228">
        <f>IF(N927="nulová",J927,0)</f>
        <v>0</v>
      </c>
      <c r="BJ927" s="17" t="s">
        <v>143</v>
      </c>
      <c r="BK927" s="228">
        <f>ROUND(I927*H927,2)</f>
        <v>0</v>
      </c>
      <c r="BL927" s="17" t="s">
        <v>195</v>
      </c>
      <c r="BM927" s="227" t="s">
        <v>1276</v>
      </c>
    </row>
    <row r="928" s="14" customFormat="1">
      <c r="A928" s="14"/>
      <c r="B928" s="240"/>
      <c r="C928" s="241"/>
      <c r="D928" s="231" t="s">
        <v>145</v>
      </c>
      <c r="E928" s="241"/>
      <c r="F928" s="243" t="s">
        <v>1277</v>
      </c>
      <c r="G928" s="241"/>
      <c r="H928" s="244">
        <v>15.481</v>
      </c>
      <c r="I928" s="245"/>
      <c r="J928" s="241"/>
      <c r="K928" s="241"/>
      <c r="L928" s="246"/>
      <c r="M928" s="247"/>
      <c r="N928" s="248"/>
      <c r="O928" s="248"/>
      <c r="P928" s="248"/>
      <c r="Q928" s="248"/>
      <c r="R928" s="248"/>
      <c r="S928" s="248"/>
      <c r="T928" s="249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0" t="s">
        <v>145</v>
      </c>
      <c r="AU928" s="250" t="s">
        <v>143</v>
      </c>
      <c r="AV928" s="14" t="s">
        <v>143</v>
      </c>
      <c r="AW928" s="14" t="s">
        <v>4</v>
      </c>
      <c r="AX928" s="14" t="s">
        <v>81</v>
      </c>
      <c r="AY928" s="250" t="s">
        <v>134</v>
      </c>
    </row>
    <row r="929" s="2" customFormat="1" ht="37.8" customHeight="1">
      <c r="A929" s="38"/>
      <c r="B929" s="39"/>
      <c r="C929" s="215" t="s">
        <v>1278</v>
      </c>
      <c r="D929" s="215" t="s">
        <v>138</v>
      </c>
      <c r="E929" s="216" t="s">
        <v>1279</v>
      </c>
      <c r="F929" s="217" t="s">
        <v>1280</v>
      </c>
      <c r="G929" s="218" t="s">
        <v>151</v>
      </c>
      <c r="H929" s="219">
        <v>11.037000000000001</v>
      </c>
      <c r="I929" s="220"/>
      <c r="J929" s="221">
        <f>ROUND(I929*H929,2)</f>
        <v>0</v>
      </c>
      <c r="K929" s="222"/>
      <c r="L929" s="44"/>
      <c r="M929" s="223" t="s">
        <v>1</v>
      </c>
      <c r="N929" s="224" t="s">
        <v>39</v>
      </c>
      <c r="O929" s="91"/>
      <c r="P929" s="225">
        <f>O929*H929</f>
        <v>0</v>
      </c>
      <c r="Q929" s="225">
        <v>0.0089999999999999993</v>
      </c>
      <c r="R929" s="225">
        <f>Q929*H929</f>
        <v>0.099333000000000005</v>
      </c>
      <c r="S929" s="225">
        <v>0</v>
      </c>
      <c r="T929" s="226">
        <f>S929*H929</f>
        <v>0</v>
      </c>
      <c r="U929" s="38"/>
      <c r="V929" s="38"/>
      <c r="W929" s="38"/>
      <c r="X929" s="38"/>
      <c r="Y929" s="38"/>
      <c r="Z929" s="38"/>
      <c r="AA929" s="38"/>
      <c r="AB929" s="38"/>
      <c r="AC929" s="38"/>
      <c r="AD929" s="38"/>
      <c r="AE929" s="38"/>
      <c r="AR929" s="227" t="s">
        <v>195</v>
      </c>
      <c r="AT929" s="227" t="s">
        <v>138</v>
      </c>
      <c r="AU929" s="227" t="s">
        <v>143</v>
      </c>
      <c r="AY929" s="17" t="s">
        <v>134</v>
      </c>
      <c r="BE929" s="228">
        <f>IF(N929="základní",J929,0)</f>
        <v>0</v>
      </c>
      <c r="BF929" s="228">
        <f>IF(N929="snížená",J929,0)</f>
        <v>0</v>
      </c>
      <c r="BG929" s="228">
        <f>IF(N929="zákl. přenesená",J929,0)</f>
        <v>0</v>
      </c>
      <c r="BH929" s="228">
        <f>IF(N929="sníž. přenesená",J929,0)</f>
        <v>0</v>
      </c>
      <c r="BI929" s="228">
        <f>IF(N929="nulová",J929,0)</f>
        <v>0</v>
      </c>
      <c r="BJ929" s="17" t="s">
        <v>143</v>
      </c>
      <c r="BK929" s="228">
        <f>ROUND(I929*H929,2)</f>
        <v>0</v>
      </c>
      <c r="BL929" s="17" t="s">
        <v>195</v>
      </c>
      <c r="BM929" s="227" t="s">
        <v>1281</v>
      </c>
    </row>
    <row r="930" s="13" customFormat="1">
      <c r="A930" s="13"/>
      <c r="B930" s="229"/>
      <c r="C930" s="230"/>
      <c r="D930" s="231" t="s">
        <v>145</v>
      </c>
      <c r="E930" s="232" t="s">
        <v>1</v>
      </c>
      <c r="F930" s="233" t="s">
        <v>225</v>
      </c>
      <c r="G930" s="230"/>
      <c r="H930" s="232" t="s">
        <v>1</v>
      </c>
      <c r="I930" s="234"/>
      <c r="J930" s="230"/>
      <c r="K930" s="230"/>
      <c r="L930" s="235"/>
      <c r="M930" s="236"/>
      <c r="N930" s="237"/>
      <c r="O930" s="237"/>
      <c r="P930" s="237"/>
      <c r="Q930" s="237"/>
      <c r="R930" s="237"/>
      <c r="S930" s="237"/>
      <c r="T930" s="238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39" t="s">
        <v>145</v>
      </c>
      <c r="AU930" s="239" t="s">
        <v>143</v>
      </c>
      <c r="AV930" s="13" t="s">
        <v>81</v>
      </c>
      <c r="AW930" s="13" t="s">
        <v>30</v>
      </c>
      <c r="AX930" s="13" t="s">
        <v>73</v>
      </c>
      <c r="AY930" s="239" t="s">
        <v>134</v>
      </c>
    </row>
    <row r="931" s="14" customFormat="1">
      <c r="A931" s="14"/>
      <c r="B931" s="240"/>
      <c r="C931" s="241"/>
      <c r="D931" s="231" t="s">
        <v>145</v>
      </c>
      <c r="E931" s="242" t="s">
        <v>1</v>
      </c>
      <c r="F931" s="243" t="s">
        <v>165</v>
      </c>
      <c r="G931" s="241"/>
      <c r="H931" s="244">
        <v>3.5960000000000001</v>
      </c>
      <c r="I931" s="245"/>
      <c r="J931" s="241"/>
      <c r="K931" s="241"/>
      <c r="L931" s="246"/>
      <c r="M931" s="247"/>
      <c r="N931" s="248"/>
      <c r="O931" s="248"/>
      <c r="P931" s="248"/>
      <c r="Q931" s="248"/>
      <c r="R931" s="248"/>
      <c r="S931" s="248"/>
      <c r="T931" s="249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0" t="s">
        <v>145</v>
      </c>
      <c r="AU931" s="250" t="s">
        <v>143</v>
      </c>
      <c r="AV931" s="14" t="s">
        <v>143</v>
      </c>
      <c r="AW931" s="14" t="s">
        <v>30</v>
      </c>
      <c r="AX931" s="14" t="s">
        <v>73</v>
      </c>
      <c r="AY931" s="250" t="s">
        <v>134</v>
      </c>
    </row>
    <row r="932" s="13" customFormat="1">
      <c r="A932" s="13"/>
      <c r="B932" s="229"/>
      <c r="C932" s="230"/>
      <c r="D932" s="231" t="s">
        <v>145</v>
      </c>
      <c r="E932" s="232" t="s">
        <v>1</v>
      </c>
      <c r="F932" s="233" t="s">
        <v>160</v>
      </c>
      <c r="G932" s="230"/>
      <c r="H932" s="232" t="s">
        <v>1</v>
      </c>
      <c r="I932" s="234"/>
      <c r="J932" s="230"/>
      <c r="K932" s="230"/>
      <c r="L932" s="235"/>
      <c r="M932" s="236"/>
      <c r="N932" s="237"/>
      <c r="O932" s="237"/>
      <c r="P932" s="237"/>
      <c r="Q932" s="237"/>
      <c r="R932" s="237"/>
      <c r="S932" s="237"/>
      <c r="T932" s="238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39" t="s">
        <v>145</v>
      </c>
      <c r="AU932" s="239" t="s">
        <v>143</v>
      </c>
      <c r="AV932" s="13" t="s">
        <v>81</v>
      </c>
      <c r="AW932" s="13" t="s">
        <v>30</v>
      </c>
      <c r="AX932" s="13" t="s">
        <v>73</v>
      </c>
      <c r="AY932" s="239" t="s">
        <v>134</v>
      </c>
    </row>
    <row r="933" s="14" customFormat="1">
      <c r="A933" s="14"/>
      <c r="B933" s="240"/>
      <c r="C933" s="241"/>
      <c r="D933" s="231" t="s">
        <v>145</v>
      </c>
      <c r="E933" s="242" t="s">
        <v>1</v>
      </c>
      <c r="F933" s="243" t="s">
        <v>161</v>
      </c>
      <c r="G933" s="241"/>
      <c r="H933" s="244">
        <v>6.8529999999999998</v>
      </c>
      <c r="I933" s="245"/>
      <c r="J933" s="241"/>
      <c r="K933" s="241"/>
      <c r="L933" s="246"/>
      <c r="M933" s="247"/>
      <c r="N933" s="248"/>
      <c r="O933" s="248"/>
      <c r="P933" s="248"/>
      <c r="Q933" s="248"/>
      <c r="R933" s="248"/>
      <c r="S933" s="248"/>
      <c r="T933" s="249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0" t="s">
        <v>145</v>
      </c>
      <c r="AU933" s="250" t="s">
        <v>143</v>
      </c>
      <c r="AV933" s="14" t="s">
        <v>143</v>
      </c>
      <c r="AW933" s="14" t="s">
        <v>30</v>
      </c>
      <c r="AX933" s="14" t="s">
        <v>73</v>
      </c>
      <c r="AY933" s="250" t="s">
        <v>134</v>
      </c>
    </row>
    <row r="934" s="13" customFormat="1">
      <c r="A934" s="13"/>
      <c r="B934" s="229"/>
      <c r="C934" s="230"/>
      <c r="D934" s="231" t="s">
        <v>145</v>
      </c>
      <c r="E934" s="232" t="s">
        <v>1</v>
      </c>
      <c r="F934" s="233" t="s">
        <v>162</v>
      </c>
      <c r="G934" s="230"/>
      <c r="H934" s="232" t="s">
        <v>1</v>
      </c>
      <c r="I934" s="234"/>
      <c r="J934" s="230"/>
      <c r="K934" s="230"/>
      <c r="L934" s="235"/>
      <c r="M934" s="236"/>
      <c r="N934" s="237"/>
      <c r="O934" s="237"/>
      <c r="P934" s="237"/>
      <c r="Q934" s="237"/>
      <c r="R934" s="237"/>
      <c r="S934" s="237"/>
      <c r="T934" s="238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39" t="s">
        <v>145</v>
      </c>
      <c r="AU934" s="239" t="s">
        <v>143</v>
      </c>
      <c r="AV934" s="13" t="s">
        <v>81</v>
      </c>
      <c r="AW934" s="13" t="s">
        <v>30</v>
      </c>
      <c r="AX934" s="13" t="s">
        <v>73</v>
      </c>
      <c r="AY934" s="239" t="s">
        <v>134</v>
      </c>
    </row>
    <row r="935" s="14" customFormat="1">
      <c r="A935" s="14"/>
      <c r="B935" s="240"/>
      <c r="C935" s="241"/>
      <c r="D935" s="231" t="s">
        <v>145</v>
      </c>
      <c r="E935" s="242" t="s">
        <v>1</v>
      </c>
      <c r="F935" s="243" t="s">
        <v>163</v>
      </c>
      <c r="G935" s="241"/>
      <c r="H935" s="244">
        <v>0.58799999999999997</v>
      </c>
      <c r="I935" s="245"/>
      <c r="J935" s="241"/>
      <c r="K935" s="241"/>
      <c r="L935" s="246"/>
      <c r="M935" s="247"/>
      <c r="N935" s="248"/>
      <c r="O935" s="248"/>
      <c r="P935" s="248"/>
      <c r="Q935" s="248"/>
      <c r="R935" s="248"/>
      <c r="S935" s="248"/>
      <c r="T935" s="249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0" t="s">
        <v>145</v>
      </c>
      <c r="AU935" s="250" t="s">
        <v>143</v>
      </c>
      <c r="AV935" s="14" t="s">
        <v>143</v>
      </c>
      <c r="AW935" s="14" t="s">
        <v>30</v>
      </c>
      <c r="AX935" s="14" t="s">
        <v>73</v>
      </c>
      <c r="AY935" s="250" t="s">
        <v>134</v>
      </c>
    </row>
    <row r="936" s="15" customFormat="1">
      <c r="A936" s="15"/>
      <c r="B936" s="251"/>
      <c r="C936" s="252"/>
      <c r="D936" s="231" t="s">
        <v>145</v>
      </c>
      <c r="E936" s="253" t="s">
        <v>1</v>
      </c>
      <c r="F936" s="254" t="s">
        <v>168</v>
      </c>
      <c r="G936" s="252"/>
      <c r="H936" s="255">
        <v>11.037000000000001</v>
      </c>
      <c r="I936" s="256"/>
      <c r="J936" s="252"/>
      <c r="K936" s="252"/>
      <c r="L936" s="257"/>
      <c r="M936" s="258"/>
      <c r="N936" s="259"/>
      <c r="O936" s="259"/>
      <c r="P936" s="259"/>
      <c r="Q936" s="259"/>
      <c r="R936" s="259"/>
      <c r="S936" s="259"/>
      <c r="T936" s="260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15"/>
      <c r="AT936" s="261" t="s">
        <v>145</v>
      </c>
      <c r="AU936" s="261" t="s">
        <v>143</v>
      </c>
      <c r="AV936" s="15" t="s">
        <v>142</v>
      </c>
      <c r="AW936" s="15" t="s">
        <v>30</v>
      </c>
      <c r="AX936" s="15" t="s">
        <v>81</v>
      </c>
      <c r="AY936" s="261" t="s">
        <v>134</v>
      </c>
    </row>
    <row r="937" s="2" customFormat="1" ht="37.8" customHeight="1">
      <c r="A937" s="38"/>
      <c r="B937" s="39"/>
      <c r="C937" s="262" t="s">
        <v>1282</v>
      </c>
      <c r="D937" s="262" t="s">
        <v>248</v>
      </c>
      <c r="E937" s="263" t="s">
        <v>1283</v>
      </c>
      <c r="F937" s="264" t="s">
        <v>1284</v>
      </c>
      <c r="G937" s="265" t="s">
        <v>151</v>
      </c>
      <c r="H937" s="266">
        <v>15.452</v>
      </c>
      <c r="I937" s="267"/>
      <c r="J937" s="268">
        <f>ROUND(I937*H937,2)</f>
        <v>0</v>
      </c>
      <c r="K937" s="269"/>
      <c r="L937" s="270"/>
      <c r="M937" s="271" t="s">
        <v>1</v>
      </c>
      <c r="N937" s="272" t="s">
        <v>39</v>
      </c>
      <c r="O937" s="91"/>
      <c r="P937" s="225">
        <f>O937*H937</f>
        <v>0</v>
      </c>
      <c r="Q937" s="225">
        <v>0.021999999999999999</v>
      </c>
      <c r="R937" s="225">
        <f>Q937*H937</f>
        <v>0.33994399999999997</v>
      </c>
      <c r="S937" s="225">
        <v>0</v>
      </c>
      <c r="T937" s="226">
        <f>S937*H937</f>
        <v>0</v>
      </c>
      <c r="U937" s="38"/>
      <c r="V937" s="38"/>
      <c r="W937" s="38"/>
      <c r="X937" s="38"/>
      <c r="Y937" s="38"/>
      <c r="Z937" s="38"/>
      <c r="AA937" s="38"/>
      <c r="AB937" s="38"/>
      <c r="AC937" s="38"/>
      <c r="AD937" s="38"/>
      <c r="AE937" s="38"/>
      <c r="AR937" s="227" t="s">
        <v>386</v>
      </c>
      <c r="AT937" s="227" t="s">
        <v>248</v>
      </c>
      <c r="AU937" s="227" t="s">
        <v>143</v>
      </c>
      <c r="AY937" s="17" t="s">
        <v>134</v>
      </c>
      <c r="BE937" s="228">
        <f>IF(N937="základní",J937,0)</f>
        <v>0</v>
      </c>
      <c r="BF937" s="228">
        <f>IF(N937="snížená",J937,0)</f>
        <v>0</v>
      </c>
      <c r="BG937" s="228">
        <f>IF(N937="zákl. přenesená",J937,0)</f>
        <v>0</v>
      </c>
      <c r="BH937" s="228">
        <f>IF(N937="sníž. přenesená",J937,0)</f>
        <v>0</v>
      </c>
      <c r="BI937" s="228">
        <f>IF(N937="nulová",J937,0)</f>
        <v>0</v>
      </c>
      <c r="BJ937" s="17" t="s">
        <v>143</v>
      </c>
      <c r="BK937" s="228">
        <f>ROUND(I937*H937,2)</f>
        <v>0</v>
      </c>
      <c r="BL937" s="17" t="s">
        <v>195</v>
      </c>
      <c r="BM937" s="227" t="s">
        <v>1285</v>
      </c>
    </row>
    <row r="938" s="13" customFormat="1">
      <c r="A938" s="13"/>
      <c r="B938" s="229"/>
      <c r="C938" s="230"/>
      <c r="D938" s="231" t="s">
        <v>145</v>
      </c>
      <c r="E938" s="232" t="s">
        <v>1</v>
      </c>
      <c r="F938" s="233" t="s">
        <v>1286</v>
      </c>
      <c r="G938" s="230"/>
      <c r="H938" s="232" t="s">
        <v>1</v>
      </c>
      <c r="I938" s="234"/>
      <c r="J938" s="230"/>
      <c r="K938" s="230"/>
      <c r="L938" s="235"/>
      <c r="M938" s="236"/>
      <c r="N938" s="237"/>
      <c r="O938" s="237"/>
      <c r="P938" s="237"/>
      <c r="Q938" s="237"/>
      <c r="R938" s="237"/>
      <c r="S938" s="237"/>
      <c r="T938" s="238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39" t="s">
        <v>145</v>
      </c>
      <c r="AU938" s="239" t="s">
        <v>143</v>
      </c>
      <c r="AV938" s="13" t="s">
        <v>81</v>
      </c>
      <c r="AW938" s="13" t="s">
        <v>30</v>
      </c>
      <c r="AX938" s="13" t="s">
        <v>73</v>
      </c>
      <c r="AY938" s="239" t="s">
        <v>134</v>
      </c>
    </row>
    <row r="939" s="14" customFormat="1">
      <c r="A939" s="14"/>
      <c r="B939" s="240"/>
      <c r="C939" s="241"/>
      <c r="D939" s="231" t="s">
        <v>145</v>
      </c>
      <c r="E939" s="242" t="s">
        <v>1</v>
      </c>
      <c r="F939" s="243" t="s">
        <v>1287</v>
      </c>
      <c r="G939" s="241"/>
      <c r="H939" s="244">
        <v>15.452</v>
      </c>
      <c r="I939" s="245"/>
      <c r="J939" s="241"/>
      <c r="K939" s="241"/>
      <c r="L939" s="246"/>
      <c r="M939" s="247"/>
      <c r="N939" s="248"/>
      <c r="O939" s="248"/>
      <c r="P939" s="248"/>
      <c r="Q939" s="248"/>
      <c r="R939" s="248"/>
      <c r="S939" s="248"/>
      <c r="T939" s="249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0" t="s">
        <v>145</v>
      </c>
      <c r="AU939" s="250" t="s">
        <v>143</v>
      </c>
      <c r="AV939" s="14" t="s">
        <v>143</v>
      </c>
      <c r="AW939" s="14" t="s">
        <v>30</v>
      </c>
      <c r="AX939" s="14" t="s">
        <v>73</v>
      </c>
      <c r="AY939" s="250" t="s">
        <v>134</v>
      </c>
    </row>
    <row r="940" s="15" customFormat="1">
      <c r="A940" s="15"/>
      <c r="B940" s="251"/>
      <c r="C940" s="252"/>
      <c r="D940" s="231" t="s">
        <v>145</v>
      </c>
      <c r="E940" s="253" t="s">
        <v>1</v>
      </c>
      <c r="F940" s="254" t="s">
        <v>168</v>
      </c>
      <c r="G940" s="252"/>
      <c r="H940" s="255">
        <v>15.452</v>
      </c>
      <c r="I940" s="256"/>
      <c r="J940" s="252"/>
      <c r="K940" s="252"/>
      <c r="L940" s="257"/>
      <c r="M940" s="258"/>
      <c r="N940" s="259"/>
      <c r="O940" s="259"/>
      <c r="P940" s="259"/>
      <c r="Q940" s="259"/>
      <c r="R940" s="259"/>
      <c r="S940" s="259"/>
      <c r="T940" s="260"/>
      <c r="U940" s="15"/>
      <c r="V940" s="15"/>
      <c r="W940" s="15"/>
      <c r="X940" s="15"/>
      <c r="Y940" s="15"/>
      <c r="Z940" s="15"/>
      <c r="AA940" s="15"/>
      <c r="AB940" s="15"/>
      <c r="AC940" s="15"/>
      <c r="AD940" s="15"/>
      <c r="AE940" s="15"/>
      <c r="AT940" s="261" t="s">
        <v>145</v>
      </c>
      <c r="AU940" s="261" t="s">
        <v>143</v>
      </c>
      <c r="AV940" s="15" t="s">
        <v>142</v>
      </c>
      <c r="AW940" s="15" t="s">
        <v>30</v>
      </c>
      <c r="AX940" s="15" t="s">
        <v>81</v>
      </c>
      <c r="AY940" s="261" t="s">
        <v>134</v>
      </c>
    </row>
    <row r="941" s="2" customFormat="1" ht="24.15" customHeight="1">
      <c r="A941" s="38"/>
      <c r="B941" s="39"/>
      <c r="C941" s="215" t="s">
        <v>1288</v>
      </c>
      <c r="D941" s="215" t="s">
        <v>138</v>
      </c>
      <c r="E941" s="216" t="s">
        <v>1289</v>
      </c>
      <c r="F941" s="217" t="s">
        <v>1290</v>
      </c>
      <c r="G941" s="218" t="s">
        <v>151</v>
      </c>
      <c r="H941" s="219">
        <v>11.037000000000001</v>
      </c>
      <c r="I941" s="220"/>
      <c r="J941" s="221">
        <f>ROUND(I941*H941,2)</f>
        <v>0</v>
      </c>
      <c r="K941" s="222"/>
      <c r="L941" s="44"/>
      <c r="M941" s="223" t="s">
        <v>1</v>
      </c>
      <c r="N941" s="224" t="s">
        <v>39</v>
      </c>
      <c r="O941" s="91"/>
      <c r="P941" s="225">
        <f>O941*H941</f>
        <v>0</v>
      </c>
      <c r="Q941" s="225">
        <v>0</v>
      </c>
      <c r="R941" s="225">
        <f>Q941*H941</f>
        <v>0</v>
      </c>
      <c r="S941" s="225">
        <v>0</v>
      </c>
      <c r="T941" s="226">
        <f>S941*H941</f>
        <v>0</v>
      </c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  <c r="AE941" s="38"/>
      <c r="AR941" s="227" t="s">
        <v>195</v>
      </c>
      <c r="AT941" s="227" t="s">
        <v>138</v>
      </c>
      <c r="AU941" s="227" t="s">
        <v>143</v>
      </c>
      <c r="AY941" s="17" t="s">
        <v>134</v>
      </c>
      <c r="BE941" s="228">
        <f>IF(N941="základní",J941,0)</f>
        <v>0</v>
      </c>
      <c r="BF941" s="228">
        <f>IF(N941="snížená",J941,0)</f>
        <v>0</v>
      </c>
      <c r="BG941" s="228">
        <f>IF(N941="zákl. přenesená",J941,0)</f>
        <v>0</v>
      </c>
      <c r="BH941" s="228">
        <f>IF(N941="sníž. přenesená",J941,0)</f>
        <v>0</v>
      </c>
      <c r="BI941" s="228">
        <f>IF(N941="nulová",J941,0)</f>
        <v>0</v>
      </c>
      <c r="BJ941" s="17" t="s">
        <v>143</v>
      </c>
      <c r="BK941" s="228">
        <f>ROUND(I941*H941,2)</f>
        <v>0</v>
      </c>
      <c r="BL941" s="17" t="s">
        <v>195</v>
      </c>
      <c r="BM941" s="227" t="s">
        <v>1291</v>
      </c>
    </row>
    <row r="942" s="13" customFormat="1">
      <c r="A942" s="13"/>
      <c r="B942" s="229"/>
      <c r="C942" s="230"/>
      <c r="D942" s="231" t="s">
        <v>145</v>
      </c>
      <c r="E942" s="232" t="s">
        <v>1</v>
      </c>
      <c r="F942" s="233" t="s">
        <v>225</v>
      </c>
      <c r="G942" s="230"/>
      <c r="H942" s="232" t="s">
        <v>1</v>
      </c>
      <c r="I942" s="234"/>
      <c r="J942" s="230"/>
      <c r="K942" s="230"/>
      <c r="L942" s="235"/>
      <c r="M942" s="236"/>
      <c r="N942" s="237"/>
      <c r="O942" s="237"/>
      <c r="P942" s="237"/>
      <c r="Q942" s="237"/>
      <c r="R942" s="237"/>
      <c r="S942" s="237"/>
      <c r="T942" s="238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39" t="s">
        <v>145</v>
      </c>
      <c r="AU942" s="239" t="s">
        <v>143</v>
      </c>
      <c r="AV942" s="13" t="s">
        <v>81</v>
      </c>
      <c r="AW942" s="13" t="s">
        <v>30</v>
      </c>
      <c r="AX942" s="13" t="s">
        <v>73</v>
      </c>
      <c r="AY942" s="239" t="s">
        <v>134</v>
      </c>
    </row>
    <row r="943" s="14" customFormat="1">
      <c r="A943" s="14"/>
      <c r="B943" s="240"/>
      <c r="C943" s="241"/>
      <c r="D943" s="231" t="s">
        <v>145</v>
      </c>
      <c r="E943" s="242" t="s">
        <v>1</v>
      </c>
      <c r="F943" s="243" t="s">
        <v>165</v>
      </c>
      <c r="G943" s="241"/>
      <c r="H943" s="244">
        <v>3.5960000000000001</v>
      </c>
      <c r="I943" s="245"/>
      <c r="J943" s="241"/>
      <c r="K943" s="241"/>
      <c r="L943" s="246"/>
      <c r="M943" s="247"/>
      <c r="N943" s="248"/>
      <c r="O943" s="248"/>
      <c r="P943" s="248"/>
      <c r="Q943" s="248"/>
      <c r="R943" s="248"/>
      <c r="S943" s="248"/>
      <c r="T943" s="249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0" t="s">
        <v>145</v>
      </c>
      <c r="AU943" s="250" t="s">
        <v>143</v>
      </c>
      <c r="AV943" s="14" t="s">
        <v>143</v>
      </c>
      <c r="AW943" s="14" t="s">
        <v>30</v>
      </c>
      <c r="AX943" s="14" t="s">
        <v>73</v>
      </c>
      <c r="AY943" s="250" t="s">
        <v>134</v>
      </c>
    </row>
    <row r="944" s="13" customFormat="1">
      <c r="A944" s="13"/>
      <c r="B944" s="229"/>
      <c r="C944" s="230"/>
      <c r="D944" s="231" t="s">
        <v>145</v>
      </c>
      <c r="E944" s="232" t="s">
        <v>1</v>
      </c>
      <c r="F944" s="233" t="s">
        <v>160</v>
      </c>
      <c r="G944" s="230"/>
      <c r="H944" s="232" t="s">
        <v>1</v>
      </c>
      <c r="I944" s="234"/>
      <c r="J944" s="230"/>
      <c r="K944" s="230"/>
      <c r="L944" s="235"/>
      <c r="M944" s="236"/>
      <c r="N944" s="237"/>
      <c r="O944" s="237"/>
      <c r="P944" s="237"/>
      <c r="Q944" s="237"/>
      <c r="R944" s="237"/>
      <c r="S944" s="237"/>
      <c r="T944" s="238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9" t="s">
        <v>145</v>
      </c>
      <c r="AU944" s="239" t="s">
        <v>143</v>
      </c>
      <c r="AV944" s="13" t="s">
        <v>81</v>
      </c>
      <c r="AW944" s="13" t="s">
        <v>30</v>
      </c>
      <c r="AX944" s="13" t="s">
        <v>73</v>
      </c>
      <c r="AY944" s="239" t="s">
        <v>134</v>
      </c>
    </row>
    <row r="945" s="14" customFormat="1">
      <c r="A945" s="14"/>
      <c r="B945" s="240"/>
      <c r="C945" s="241"/>
      <c r="D945" s="231" t="s">
        <v>145</v>
      </c>
      <c r="E945" s="242" t="s">
        <v>1</v>
      </c>
      <c r="F945" s="243" t="s">
        <v>161</v>
      </c>
      <c r="G945" s="241"/>
      <c r="H945" s="244">
        <v>6.8529999999999998</v>
      </c>
      <c r="I945" s="245"/>
      <c r="J945" s="241"/>
      <c r="K945" s="241"/>
      <c r="L945" s="246"/>
      <c r="M945" s="247"/>
      <c r="N945" s="248"/>
      <c r="O945" s="248"/>
      <c r="P945" s="248"/>
      <c r="Q945" s="248"/>
      <c r="R945" s="248"/>
      <c r="S945" s="248"/>
      <c r="T945" s="249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0" t="s">
        <v>145</v>
      </c>
      <c r="AU945" s="250" t="s">
        <v>143</v>
      </c>
      <c r="AV945" s="14" t="s">
        <v>143</v>
      </c>
      <c r="AW945" s="14" t="s">
        <v>30</v>
      </c>
      <c r="AX945" s="14" t="s">
        <v>73</v>
      </c>
      <c r="AY945" s="250" t="s">
        <v>134</v>
      </c>
    </row>
    <row r="946" s="13" customFormat="1">
      <c r="A946" s="13"/>
      <c r="B946" s="229"/>
      <c r="C946" s="230"/>
      <c r="D946" s="231" t="s">
        <v>145</v>
      </c>
      <c r="E946" s="232" t="s">
        <v>1</v>
      </c>
      <c r="F946" s="233" t="s">
        <v>162</v>
      </c>
      <c r="G946" s="230"/>
      <c r="H946" s="232" t="s">
        <v>1</v>
      </c>
      <c r="I946" s="234"/>
      <c r="J946" s="230"/>
      <c r="K946" s="230"/>
      <c r="L946" s="235"/>
      <c r="M946" s="236"/>
      <c r="N946" s="237"/>
      <c r="O946" s="237"/>
      <c r="P946" s="237"/>
      <c r="Q946" s="237"/>
      <c r="R946" s="237"/>
      <c r="S946" s="237"/>
      <c r="T946" s="238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39" t="s">
        <v>145</v>
      </c>
      <c r="AU946" s="239" t="s">
        <v>143</v>
      </c>
      <c r="AV946" s="13" t="s">
        <v>81</v>
      </c>
      <c r="AW946" s="13" t="s">
        <v>30</v>
      </c>
      <c r="AX946" s="13" t="s">
        <v>73</v>
      </c>
      <c r="AY946" s="239" t="s">
        <v>134</v>
      </c>
    </row>
    <row r="947" s="14" customFormat="1">
      <c r="A947" s="14"/>
      <c r="B947" s="240"/>
      <c r="C947" s="241"/>
      <c r="D947" s="231" t="s">
        <v>145</v>
      </c>
      <c r="E947" s="242" t="s">
        <v>1</v>
      </c>
      <c r="F947" s="243" t="s">
        <v>163</v>
      </c>
      <c r="G947" s="241"/>
      <c r="H947" s="244">
        <v>0.58799999999999997</v>
      </c>
      <c r="I947" s="245"/>
      <c r="J947" s="241"/>
      <c r="K947" s="241"/>
      <c r="L947" s="246"/>
      <c r="M947" s="247"/>
      <c r="N947" s="248"/>
      <c r="O947" s="248"/>
      <c r="P947" s="248"/>
      <c r="Q947" s="248"/>
      <c r="R947" s="248"/>
      <c r="S947" s="248"/>
      <c r="T947" s="249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0" t="s">
        <v>145</v>
      </c>
      <c r="AU947" s="250" t="s">
        <v>143</v>
      </c>
      <c r="AV947" s="14" t="s">
        <v>143</v>
      </c>
      <c r="AW947" s="14" t="s">
        <v>30</v>
      </c>
      <c r="AX947" s="14" t="s">
        <v>73</v>
      </c>
      <c r="AY947" s="250" t="s">
        <v>134</v>
      </c>
    </row>
    <row r="948" s="15" customFormat="1">
      <c r="A948" s="15"/>
      <c r="B948" s="251"/>
      <c r="C948" s="252"/>
      <c r="D948" s="231" t="s">
        <v>145</v>
      </c>
      <c r="E948" s="253" t="s">
        <v>1</v>
      </c>
      <c r="F948" s="254" t="s">
        <v>168</v>
      </c>
      <c r="G948" s="252"/>
      <c r="H948" s="255">
        <v>11.037000000000001</v>
      </c>
      <c r="I948" s="256"/>
      <c r="J948" s="252"/>
      <c r="K948" s="252"/>
      <c r="L948" s="257"/>
      <c r="M948" s="258"/>
      <c r="N948" s="259"/>
      <c r="O948" s="259"/>
      <c r="P948" s="259"/>
      <c r="Q948" s="259"/>
      <c r="R948" s="259"/>
      <c r="S948" s="259"/>
      <c r="T948" s="260"/>
      <c r="U948" s="15"/>
      <c r="V948" s="15"/>
      <c r="W948" s="15"/>
      <c r="X948" s="15"/>
      <c r="Y948" s="15"/>
      <c r="Z948" s="15"/>
      <c r="AA948" s="15"/>
      <c r="AB948" s="15"/>
      <c r="AC948" s="15"/>
      <c r="AD948" s="15"/>
      <c r="AE948" s="15"/>
      <c r="AT948" s="261" t="s">
        <v>145</v>
      </c>
      <c r="AU948" s="261" t="s">
        <v>143</v>
      </c>
      <c r="AV948" s="15" t="s">
        <v>142</v>
      </c>
      <c r="AW948" s="15" t="s">
        <v>30</v>
      </c>
      <c r="AX948" s="15" t="s">
        <v>81</v>
      </c>
      <c r="AY948" s="261" t="s">
        <v>134</v>
      </c>
    </row>
    <row r="949" s="2" customFormat="1" ht="16.5" customHeight="1">
      <c r="A949" s="38"/>
      <c r="B949" s="39"/>
      <c r="C949" s="215" t="s">
        <v>1292</v>
      </c>
      <c r="D949" s="215" t="s">
        <v>138</v>
      </c>
      <c r="E949" s="216" t="s">
        <v>1293</v>
      </c>
      <c r="F949" s="217" t="s">
        <v>1294</v>
      </c>
      <c r="G949" s="218" t="s">
        <v>301</v>
      </c>
      <c r="H949" s="219">
        <v>25.893999999999998</v>
      </c>
      <c r="I949" s="220"/>
      <c r="J949" s="221">
        <f>ROUND(I949*H949,2)</f>
        <v>0</v>
      </c>
      <c r="K949" s="222"/>
      <c r="L949" s="44"/>
      <c r="M949" s="223" t="s">
        <v>1</v>
      </c>
      <c r="N949" s="224" t="s">
        <v>39</v>
      </c>
      <c r="O949" s="91"/>
      <c r="P949" s="225">
        <f>O949*H949</f>
        <v>0</v>
      </c>
      <c r="Q949" s="225">
        <v>3.0000000000000001E-05</v>
      </c>
      <c r="R949" s="225">
        <f>Q949*H949</f>
        <v>0.00077682000000000001</v>
      </c>
      <c r="S949" s="225">
        <v>0</v>
      </c>
      <c r="T949" s="226">
        <f>S949*H949</f>
        <v>0</v>
      </c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R949" s="227" t="s">
        <v>195</v>
      </c>
      <c r="AT949" s="227" t="s">
        <v>138</v>
      </c>
      <c r="AU949" s="227" t="s">
        <v>143</v>
      </c>
      <c r="AY949" s="17" t="s">
        <v>134</v>
      </c>
      <c r="BE949" s="228">
        <f>IF(N949="základní",J949,0)</f>
        <v>0</v>
      </c>
      <c r="BF949" s="228">
        <f>IF(N949="snížená",J949,0)</f>
        <v>0</v>
      </c>
      <c r="BG949" s="228">
        <f>IF(N949="zákl. přenesená",J949,0)</f>
        <v>0</v>
      </c>
      <c r="BH949" s="228">
        <f>IF(N949="sníž. přenesená",J949,0)</f>
        <v>0</v>
      </c>
      <c r="BI949" s="228">
        <f>IF(N949="nulová",J949,0)</f>
        <v>0</v>
      </c>
      <c r="BJ949" s="17" t="s">
        <v>143</v>
      </c>
      <c r="BK949" s="228">
        <f>ROUND(I949*H949,2)</f>
        <v>0</v>
      </c>
      <c r="BL949" s="17" t="s">
        <v>195</v>
      </c>
      <c r="BM949" s="227" t="s">
        <v>1295</v>
      </c>
    </row>
    <row r="950" s="13" customFormat="1">
      <c r="A950" s="13"/>
      <c r="B950" s="229"/>
      <c r="C950" s="230"/>
      <c r="D950" s="231" t="s">
        <v>145</v>
      </c>
      <c r="E950" s="232" t="s">
        <v>1</v>
      </c>
      <c r="F950" s="233" t="s">
        <v>1296</v>
      </c>
      <c r="G950" s="230"/>
      <c r="H950" s="232" t="s">
        <v>1</v>
      </c>
      <c r="I950" s="234"/>
      <c r="J950" s="230"/>
      <c r="K950" s="230"/>
      <c r="L950" s="235"/>
      <c r="M950" s="236"/>
      <c r="N950" s="237"/>
      <c r="O950" s="237"/>
      <c r="P950" s="237"/>
      <c r="Q950" s="237"/>
      <c r="R950" s="237"/>
      <c r="S950" s="237"/>
      <c r="T950" s="238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9" t="s">
        <v>145</v>
      </c>
      <c r="AU950" s="239" t="s">
        <v>143</v>
      </c>
      <c r="AV950" s="13" t="s">
        <v>81</v>
      </c>
      <c r="AW950" s="13" t="s">
        <v>30</v>
      </c>
      <c r="AX950" s="13" t="s">
        <v>73</v>
      </c>
      <c r="AY950" s="239" t="s">
        <v>134</v>
      </c>
    </row>
    <row r="951" s="13" customFormat="1">
      <c r="A951" s="13"/>
      <c r="B951" s="229"/>
      <c r="C951" s="230"/>
      <c r="D951" s="231" t="s">
        <v>145</v>
      </c>
      <c r="E951" s="232" t="s">
        <v>1</v>
      </c>
      <c r="F951" s="233" t="s">
        <v>225</v>
      </c>
      <c r="G951" s="230"/>
      <c r="H951" s="232" t="s">
        <v>1</v>
      </c>
      <c r="I951" s="234"/>
      <c r="J951" s="230"/>
      <c r="K951" s="230"/>
      <c r="L951" s="235"/>
      <c r="M951" s="236"/>
      <c r="N951" s="237"/>
      <c r="O951" s="237"/>
      <c r="P951" s="237"/>
      <c r="Q951" s="237"/>
      <c r="R951" s="237"/>
      <c r="S951" s="237"/>
      <c r="T951" s="238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39" t="s">
        <v>145</v>
      </c>
      <c r="AU951" s="239" t="s">
        <v>143</v>
      </c>
      <c r="AV951" s="13" t="s">
        <v>81</v>
      </c>
      <c r="AW951" s="13" t="s">
        <v>30</v>
      </c>
      <c r="AX951" s="13" t="s">
        <v>73</v>
      </c>
      <c r="AY951" s="239" t="s">
        <v>134</v>
      </c>
    </row>
    <row r="952" s="14" customFormat="1">
      <c r="A952" s="14"/>
      <c r="B952" s="240"/>
      <c r="C952" s="241"/>
      <c r="D952" s="231" t="s">
        <v>145</v>
      </c>
      <c r="E952" s="242" t="s">
        <v>1</v>
      </c>
      <c r="F952" s="243" t="s">
        <v>380</v>
      </c>
      <c r="G952" s="241"/>
      <c r="H952" s="244">
        <v>7.9199999999999999</v>
      </c>
      <c r="I952" s="245"/>
      <c r="J952" s="241"/>
      <c r="K952" s="241"/>
      <c r="L952" s="246"/>
      <c r="M952" s="247"/>
      <c r="N952" s="248"/>
      <c r="O952" s="248"/>
      <c r="P952" s="248"/>
      <c r="Q952" s="248"/>
      <c r="R952" s="248"/>
      <c r="S952" s="248"/>
      <c r="T952" s="249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50" t="s">
        <v>145</v>
      </c>
      <c r="AU952" s="250" t="s">
        <v>143</v>
      </c>
      <c r="AV952" s="14" t="s">
        <v>143</v>
      </c>
      <c r="AW952" s="14" t="s">
        <v>30</v>
      </c>
      <c r="AX952" s="14" t="s">
        <v>73</v>
      </c>
      <c r="AY952" s="250" t="s">
        <v>134</v>
      </c>
    </row>
    <row r="953" s="13" customFormat="1">
      <c r="A953" s="13"/>
      <c r="B953" s="229"/>
      <c r="C953" s="230"/>
      <c r="D953" s="231" t="s">
        <v>145</v>
      </c>
      <c r="E953" s="232" t="s">
        <v>1</v>
      </c>
      <c r="F953" s="233" t="s">
        <v>160</v>
      </c>
      <c r="G953" s="230"/>
      <c r="H953" s="232" t="s">
        <v>1</v>
      </c>
      <c r="I953" s="234"/>
      <c r="J953" s="230"/>
      <c r="K953" s="230"/>
      <c r="L953" s="235"/>
      <c r="M953" s="236"/>
      <c r="N953" s="237"/>
      <c r="O953" s="237"/>
      <c r="P953" s="237"/>
      <c r="Q953" s="237"/>
      <c r="R953" s="237"/>
      <c r="S953" s="237"/>
      <c r="T953" s="238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39" t="s">
        <v>145</v>
      </c>
      <c r="AU953" s="239" t="s">
        <v>143</v>
      </c>
      <c r="AV953" s="13" t="s">
        <v>81</v>
      </c>
      <c r="AW953" s="13" t="s">
        <v>30</v>
      </c>
      <c r="AX953" s="13" t="s">
        <v>73</v>
      </c>
      <c r="AY953" s="239" t="s">
        <v>134</v>
      </c>
    </row>
    <row r="954" s="14" customFormat="1">
      <c r="A954" s="14"/>
      <c r="B954" s="240"/>
      <c r="C954" s="241"/>
      <c r="D954" s="231" t="s">
        <v>145</v>
      </c>
      <c r="E954" s="242" t="s">
        <v>1</v>
      </c>
      <c r="F954" s="243" t="s">
        <v>1297</v>
      </c>
      <c r="G954" s="241"/>
      <c r="H954" s="244">
        <v>14.628</v>
      </c>
      <c r="I954" s="245"/>
      <c r="J954" s="241"/>
      <c r="K954" s="241"/>
      <c r="L954" s="246"/>
      <c r="M954" s="247"/>
      <c r="N954" s="248"/>
      <c r="O954" s="248"/>
      <c r="P954" s="248"/>
      <c r="Q954" s="248"/>
      <c r="R954" s="248"/>
      <c r="S954" s="248"/>
      <c r="T954" s="249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0" t="s">
        <v>145</v>
      </c>
      <c r="AU954" s="250" t="s">
        <v>143</v>
      </c>
      <c r="AV954" s="14" t="s">
        <v>143</v>
      </c>
      <c r="AW954" s="14" t="s">
        <v>30</v>
      </c>
      <c r="AX954" s="14" t="s">
        <v>73</v>
      </c>
      <c r="AY954" s="250" t="s">
        <v>134</v>
      </c>
    </row>
    <row r="955" s="13" customFormat="1">
      <c r="A955" s="13"/>
      <c r="B955" s="229"/>
      <c r="C955" s="230"/>
      <c r="D955" s="231" t="s">
        <v>145</v>
      </c>
      <c r="E955" s="232" t="s">
        <v>1</v>
      </c>
      <c r="F955" s="233" t="s">
        <v>162</v>
      </c>
      <c r="G955" s="230"/>
      <c r="H955" s="232" t="s">
        <v>1</v>
      </c>
      <c r="I955" s="234"/>
      <c r="J955" s="230"/>
      <c r="K955" s="230"/>
      <c r="L955" s="235"/>
      <c r="M955" s="236"/>
      <c r="N955" s="237"/>
      <c r="O955" s="237"/>
      <c r="P955" s="237"/>
      <c r="Q955" s="237"/>
      <c r="R955" s="237"/>
      <c r="S955" s="237"/>
      <c r="T955" s="238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39" t="s">
        <v>145</v>
      </c>
      <c r="AU955" s="239" t="s">
        <v>143</v>
      </c>
      <c r="AV955" s="13" t="s">
        <v>81</v>
      </c>
      <c r="AW955" s="13" t="s">
        <v>30</v>
      </c>
      <c r="AX955" s="13" t="s">
        <v>73</v>
      </c>
      <c r="AY955" s="239" t="s">
        <v>134</v>
      </c>
    </row>
    <row r="956" s="14" customFormat="1">
      <c r="A956" s="14"/>
      <c r="B956" s="240"/>
      <c r="C956" s="241"/>
      <c r="D956" s="231" t="s">
        <v>145</v>
      </c>
      <c r="E956" s="242" t="s">
        <v>1</v>
      </c>
      <c r="F956" s="243" t="s">
        <v>1298</v>
      </c>
      <c r="G956" s="241"/>
      <c r="H956" s="244">
        <v>3.3460000000000001</v>
      </c>
      <c r="I956" s="245"/>
      <c r="J956" s="241"/>
      <c r="K956" s="241"/>
      <c r="L956" s="246"/>
      <c r="M956" s="247"/>
      <c r="N956" s="248"/>
      <c r="O956" s="248"/>
      <c r="P956" s="248"/>
      <c r="Q956" s="248"/>
      <c r="R956" s="248"/>
      <c r="S956" s="248"/>
      <c r="T956" s="249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0" t="s">
        <v>145</v>
      </c>
      <c r="AU956" s="250" t="s">
        <v>143</v>
      </c>
      <c r="AV956" s="14" t="s">
        <v>143</v>
      </c>
      <c r="AW956" s="14" t="s">
        <v>30</v>
      </c>
      <c r="AX956" s="14" t="s">
        <v>73</v>
      </c>
      <c r="AY956" s="250" t="s">
        <v>134</v>
      </c>
    </row>
    <row r="957" s="15" customFormat="1">
      <c r="A957" s="15"/>
      <c r="B957" s="251"/>
      <c r="C957" s="252"/>
      <c r="D957" s="231" t="s">
        <v>145</v>
      </c>
      <c r="E957" s="253" t="s">
        <v>1</v>
      </c>
      <c r="F957" s="254" t="s">
        <v>168</v>
      </c>
      <c r="G957" s="252"/>
      <c r="H957" s="255">
        <v>25.893999999999998</v>
      </c>
      <c r="I957" s="256"/>
      <c r="J957" s="252"/>
      <c r="K957" s="252"/>
      <c r="L957" s="257"/>
      <c r="M957" s="258"/>
      <c r="N957" s="259"/>
      <c r="O957" s="259"/>
      <c r="P957" s="259"/>
      <c r="Q957" s="259"/>
      <c r="R957" s="259"/>
      <c r="S957" s="259"/>
      <c r="T957" s="260"/>
      <c r="U957" s="15"/>
      <c r="V957" s="15"/>
      <c r="W957" s="15"/>
      <c r="X957" s="15"/>
      <c r="Y957" s="15"/>
      <c r="Z957" s="15"/>
      <c r="AA957" s="15"/>
      <c r="AB957" s="15"/>
      <c r="AC957" s="15"/>
      <c r="AD957" s="15"/>
      <c r="AE957" s="15"/>
      <c r="AT957" s="261" t="s">
        <v>145</v>
      </c>
      <c r="AU957" s="261" t="s">
        <v>143</v>
      </c>
      <c r="AV957" s="15" t="s">
        <v>142</v>
      </c>
      <c r="AW957" s="15" t="s">
        <v>30</v>
      </c>
      <c r="AX957" s="15" t="s">
        <v>81</v>
      </c>
      <c r="AY957" s="261" t="s">
        <v>134</v>
      </c>
    </row>
    <row r="958" s="2" customFormat="1" ht="24.15" customHeight="1">
      <c r="A958" s="38"/>
      <c r="B958" s="39"/>
      <c r="C958" s="215" t="s">
        <v>1299</v>
      </c>
      <c r="D958" s="215" t="s">
        <v>138</v>
      </c>
      <c r="E958" s="216" t="s">
        <v>1300</v>
      </c>
      <c r="F958" s="217" t="s">
        <v>1301</v>
      </c>
      <c r="G958" s="218" t="s">
        <v>301</v>
      </c>
      <c r="H958" s="219">
        <v>25.893999999999998</v>
      </c>
      <c r="I958" s="220"/>
      <c r="J958" s="221">
        <f>ROUND(I958*H958,2)</f>
        <v>0</v>
      </c>
      <c r="K958" s="222"/>
      <c r="L958" s="44"/>
      <c r="M958" s="223" t="s">
        <v>1</v>
      </c>
      <c r="N958" s="224" t="s">
        <v>39</v>
      </c>
      <c r="O958" s="91"/>
      <c r="P958" s="225">
        <f>O958*H958</f>
        <v>0</v>
      </c>
      <c r="Q958" s="225">
        <v>2.0000000000000002E-05</v>
      </c>
      <c r="R958" s="225">
        <f>Q958*H958</f>
        <v>0.00051787999999999997</v>
      </c>
      <c r="S958" s="225">
        <v>0</v>
      </c>
      <c r="T958" s="226">
        <f>S958*H958</f>
        <v>0</v>
      </c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  <c r="AE958" s="38"/>
      <c r="AR958" s="227" t="s">
        <v>195</v>
      </c>
      <c r="AT958" s="227" t="s">
        <v>138</v>
      </c>
      <c r="AU958" s="227" t="s">
        <v>143</v>
      </c>
      <c r="AY958" s="17" t="s">
        <v>134</v>
      </c>
      <c r="BE958" s="228">
        <f>IF(N958="základní",J958,0)</f>
        <v>0</v>
      </c>
      <c r="BF958" s="228">
        <f>IF(N958="snížená",J958,0)</f>
        <v>0</v>
      </c>
      <c r="BG958" s="228">
        <f>IF(N958="zákl. přenesená",J958,0)</f>
        <v>0</v>
      </c>
      <c r="BH958" s="228">
        <f>IF(N958="sníž. přenesená",J958,0)</f>
        <v>0</v>
      </c>
      <c r="BI958" s="228">
        <f>IF(N958="nulová",J958,0)</f>
        <v>0</v>
      </c>
      <c r="BJ958" s="17" t="s">
        <v>143</v>
      </c>
      <c r="BK958" s="228">
        <f>ROUND(I958*H958,2)</f>
        <v>0</v>
      </c>
      <c r="BL958" s="17" t="s">
        <v>195</v>
      </c>
      <c r="BM958" s="227" t="s">
        <v>1302</v>
      </c>
    </row>
    <row r="959" s="13" customFormat="1">
      <c r="A959" s="13"/>
      <c r="B959" s="229"/>
      <c r="C959" s="230"/>
      <c r="D959" s="231" t="s">
        <v>145</v>
      </c>
      <c r="E959" s="232" t="s">
        <v>1</v>
      </c>
      <c r="F959" s="233" t="s">
        <v>1296</v>
      </c>
      <c r="G959" s="230"/>
      <c r="H959" s="232" t="s">
        <v>1</v>
      </c>
      <c r="I959" s="234"/>
      <c r="J959" s="230"/>
      <c r="K959" s="230"/>
      <c r="L959" s="235"/>
      <c r="M959" s="236"/>
      <c r="N959" s="237"/>
      <c r="O959" s="237"/>
      <c r="P959" s="237"/>
      <c r="Q959" s="237"/>
      <c r="R959" s="237"/>
      <c r="S959" s="237"/>
      <c r="T959" s="238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9" t="s">
        <v>145</v>
      </c>
      <c r="AU959" s="239" t="s">
        <v>143</v>
      </c>
      <c r="AV959" s="13" t="s">
        <v>81</v>
      </c>
      <c r="AW959" s="13" t="s">
        <v>30</v>
      </c>
      <c r="AX959" s="13" t="s">
        <v>73</v>
      </c>
      <c r="AY959" s="239" t="s">
        <v>134</v>
      </c>
    </row>
    <row r="960" s="13" customFormat="1">
      <c r="A960" s="13"/>
      <c r="B960" s="229"/>
      <c r="C960" s="230"/>
      <c r="D960" s="231" t="s">
        <v>145</v>
      </c>
      <c r="E960" s="232" t="s">
        <v>1</v>
      </c>
      <c r="F960" s="233" t="s">
        <v>225</v>
      </c>
      <c r="G960" s="230"/>
      <c r="H960" s="232" t="s">
        <v>1</v>
      </c>
      <c r="I960" s="234"/>
      <c r="J960" s="230"/>
      <c r="K960" s="230"/>
      <c r="L960" s="235"/>
      <c r="M960" s="236"/>
      <c r="N960" s="237"/>
      <c r="O960" s="237"/>
      <c r="P960" s="237"/>
      <c r="Q960" s="237"/>
      <c r="R960" s="237"/>
      <c r="S960" s="237"/>
      <c r="T960" s="238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9" t="s">
        <v>145</v>
      </c>
      <c r="AU960" s="239" t="s">
        <v>143</v>
      </c>
      <c r="AV960" s="13" t="s">
        <v>81</v>
      </c>
      <c r="AW960" s="13" t="s">
        <v>30</v>
      </c>
      <c r="AX960" s="13" t="s">
        <v>73</v>
      </c>
      <c r="AY960" s="239" t="s">
        <v>134</v>
      </c>
    </row>
    <row r="961" s="14" customFormat="1">
      <c r="A961" s="14"/>
      <c r="B961" s="240"/>
      <c r="C961" s="241"/>
      <c r="D961" s="231" t="s">
        <v>145</v>
      </c>
      <c r="E961" s="242" t="s">
        <v>1</v>
      </c>
      <c r="F961" s="243" t="s">
        <v>380</v>
      </c>
      <c r="G961" s="241"/>
      <c r="H961" s="244">
        <v>7.9199999999999999</v>
      </c>
      <c r="I961" s="245"/>
      <c r="J961" s="241"/>
      <c r="K961" s="241"/>
      <c r="L961" s="246"/>
      <c r="M961" s="247"/>
      <c r="N961" s="248"/>
      <c r="O961" s="248"/>
      <c r="P961" s="248"/>
      <c r="Q961" s="248"/>
      <c r="R961" s="248"/>
      <c r="S961" s="248"/>
      <c r="T961" s="249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0" t="s">
        <v>145</v>
      </c>
      <c r="AU961" s="250" t="s">
        <v>143</v>
      </c>
      <c r="AV961" s="14" t="s">
        <v>143</v>
      </c>
      <c r="AW961" s="14" t="s">
        <v>30</v>
      </c>
      <c r="AX961" s="14" t="s">
        <v>73</v>
      </c>
      <c r="AY961" s="250" t="s">
        <v>134</v>
      </c>
    </row>
    <row r="962" s="13" customFormat="1">
      <c r="A962" s="13"/>
      <c r="B962" s="229"/>
      <c r="C962" s="230"/>
      <c r="D962" s="231" t="s">
        <v>145</v>
      </c>
      <c r="E962" s="232" t="s">
        <v>1</v>
      </c>
      <c r="F962" s="233" t="s">
        <v>160</v>
      </c>
      <c r="G962" s="230"/>
      <c r="H962" s="232" t="s">
        <v>1</v>
      </c>
      <c r="I962" s="234"/>
      <c r="J962" s="230"/>
      <c r="K962" s="230"/>
      <c r="L962" s="235"/>
      <c r="M962" s="236"/>
      <c r="N962" s="237"/>
      <c r="O962" s="237"/>
      <c r="P962" s="237"/>
      <c r="Q962" s="237"/>
      <c r="R962" s="237"/>
      <c r="S962" s="237"/>
      <c r="T962" s="238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39" t="s">
        <v>145</v>
      </c>
      <c r="AU962" s="239" t="s">
        <v>143</v>
      </c>
      <c r="AV962" s="13" t="s">
        <v>81</v>
      </c>
      <c r="AW962" s="13" t="s">
        <v>30</v>
      </c>
      <c r="AX962" s="13" t="s">
        <v>73</v>
      </c>
      <c r="AY962" s="239" t="s">
        <v>134</v>
      </c>
    </row>
    <row r="963" s="14" customFormat="1">
      <c r="A963" s="14"/>
      <c r="B963" s="240"/>
      <c r="C963" s="241"/>
      <c r="D963" s="231" t="s">
        <v>145</v>
      </c>
      <c r="E963" s="242" t="s">
        <v>1</v>
      </c>
      <c r="F963" s="243" t="s">
        <v>1297</v>
      </c>
      <c r="G963" s="241"/>
      <c r="H963" s="244">
        <v>14.628</v>
      </c>
      <c r="I963" s="245"/>
      <c r="J963" s="241"/>
      <c r="K963" s="241"/>
      <c r="L963" s="246"/>
      <c r="M963" s="247"/>
      <c r="N963" s="248"/>
      <c r="O963" s="248"/>
      <c r="P963" s="248"/>
      <c r="Q963" s="248"/>
      <c r="R963" s="248"/>
      <c r="S963" s="248"/>
      <c r="T963" s="249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0" t="s">
        <v>145</v>
      </c>
      <c r="AU963" s="250" t="s">
        <v>143</v>
      </c>
      <c r="AV963" s="14" t="s">
        <v>143</v>
      </c>
      <c r="AW963" s="14" t="s">
        <v>30</v>
      </c>
      <c r="AX963" s="14" t="s">
        <v>73</v>
      </c>
      <c r="AY963" s="250" t="s">
        <v>134</v>
      </c>
    </row>
    <row r="964" s="13" customFormat="1">
      <c r="A964" s="13"/>
      <c r="B964" s="229"/>
      <c r="C964" s="230"/>
      <c r="D964" s="231" t="s">
        <v>145</v>
      </c>
      <c r="E964" s="232" t="s">
        <v>1</v>
      </c>
      <c r="F964" s="233" t="s">
        <v>162</v>
      </c>
      <c r="G964" s="230"/>
      <c r="H964" s="232" t="s">
        <v>1</v>
      </c>
      <c r="I964" s="234"/>
      <c r="J964" s="230"/>
      <c r="K964" s="230"/>
      <c r="L964" s="235"/>
      <c r="M964" s="236"/>
      <c r="N964" s="237"/>
      <c r="O964" s="237"/>
      <c r="P964" s="237"/>
      <c r="Q964" s="237"/>
      <c r="R964" s="237"/>
      <c r="S964" s="237"/>
      <c r="T964" s="238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9" t="s">
        <v>145</v>
      </c>
      <c r="AU964" s="239" t="s">
        <v>143</v>
      </c>
      <c r="AV964" s="13" t="s">
        <v>81</v>
      </c>
      <c r="AW964" s="13" t="s">
        <v>30</v>
      </c>
      <c r="AX964" s="13" t="s">
        <v>73</v>
      </c>
      <c r="AY964" s="239" t="s">
        <v>134</v>
      </c>
    </row>
    <row r="965" s="14" customFormat="1">
      <c r="A965" s="14"/>
      <c r="B965" s="240"/>
      <c r="C965" s="241"/>
      <c r="D965" s="231" t="s">
        <v>145</v>
      </c>
      <c r="E965" s="242" t="s">
        <v>1</v>
      </c>
      <c r="F965" s="243" t="s">
        <v>1298</v>
      </c>
      <c r="G965" s="241"/>
      <c r="H965" s="244">
        <v>3.3460000000000001</v>
      </c>
      <c r="I965" s="245"/>
      <c r="J965" s="241"/>
      <c r="K965" s="241"/>
      <c r="L965" s="246"/>
      <c r="M965" s="247"/>
      <c r="N965" s="248"/>
      <c r="O965" s="248"/>
      <c r="P965" s="248"/>
      <c r="Q965" s="248"/>
      <c r="R965" s="248"/>
      <c r="S965" s="248"/>
      <c r="T965" s="249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0" t="s">
        <v>145</v>
      </c>
      <c r="AU965" s="250" t="s">
        <v>143</v>
      </c>
      <c r="AV965" s="14" t="s">
        <v>143</v>
      </c>
      <c r="AW965" s="14" t="s">
        <v>30</v>
      </c>
      <c r="AX965" s="14" t="s">
        <v>73</v>
      </c>
      <c r="AY965" s="250" t="s">
        <v>134</v>
      </c>
    </row>
    <row r="966" s="15" customFormat="1">
      <c r="A966" s="15"/>
      <c r="B966" s="251"/>
      <c r="C966" s="252"/>
      <c r="D966" s="231" t="s">
        <v>145</v>
      </c>
      <c r="E966" s="253" t="s">
        <v>1</v>
      </c>
      <c r="F966" s="254" t="s">
        <v>168</v>
      </c>
      <c r="G966" s="252"/>
      <c r="H966" s="255">
        <v>25.893999999999998</v>
      </c>
      <c r="I966" s="256"/>
      <c r="J966" s="252"/>
      <c r="K966" s="252"/>
      <c r="L966" s="257"/>
      <c r="M966" s="258"/>
      <c r="N966" s="259"/>
      <c r="O966" s="259"/>
      <c r="P966" s="259"/>
      <c r="Q966" s="259"/>
      <c r="R966" s="259"/>
      <c r="S966" s="259"/>
      <c r="T966" s="260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T966" s="261" t="s">
        <v>145</v>
      </c>
      <c r="AU966" s="261" t="s">
        <v>143</v>
      </c>
      <c r="AV966" s="15" t="s">
        <v>142</v>
      </c>
      <c r="AW966" s="15" t="s">
        <v>30</v>
      </c>
      <c r="AX966" s="15" t="s">
        <v>81</v>
      </c>
      <c r="AY966" s="261" t="s">
        <v>134</v>
      </c>
    </row>
    <row r="967" s="2" customFormat="1" ht="16.5" customHeight="1">
      <c r="A967" s="38"/>
      <c r="B967" s="39"/>
      <c r="C967" s="215" t="s">
        <v>1303</v>
      </c>
      <c r="D967" s="215" t="s">
        <v>138</v>
      </c>
      <c r="E967" s="216" t="s">
        <v>1304</v>
      </c>
      <c r="F967" s="217" t="s">
        <v>1305</v>
      </c>
      <c r="G967" s="218" t="s">
        <v>141</v>
      </c>
      <c r="H967" s="219">
        <v>1</v>
      </c>
      <c r="I967" s="220"/>
      <c r="J967" s="221">
        <f>ROUND(I967*H967,2)</f>
        <v>0</v>
      </c>
      <c r="K967" s="222"/>
      <c r="L967" s="44"/>
      <c r="M967" s="223" t="s">
        <v>1</v>
      </c>
      <c r="N967" s="224" t="s">
        <v>39</v>
      </c>
      <c r="O967" s="91"/>
      <c r="P967" s="225">
        <f>O967*H967</f>
        <v>0</v>
      </c>
      <c r="Q967" s="225">
        <v>0.00018000000000000001</v>
      </c>
      <c r="R967" s="225">
        <f>Q967*H967</f>
        <v>0.00018000000000000001</v>
      </c>
      <c r="S967" s="225">
        <v>0</v>
      </c>
      <c r="T967" s="226">
        <f>S967*H967</f>
        <v>0</v>
      </c>
      <c r="U967" s="38"/>
      <c r="V967" s="38"/>
      <c r="W967" s="38"/>
      <c r="X967" s="38"/>
      <c r="Y967" s="38"/>
      <c r="Z967" s="38"/>
      <c r="AA967" s="38"/>
      <c r="AB967" s="38"/>
      <c r="AC967" s="38"/>
      <c r="AD967" s="38"/>
      <c r="AE967" s="38"/>
      <c r="AR967" s="227" t="s">
        <v>195</v>
      </c>
      <c r="AT967" s="227" t="s">
        <v>138</v>
      </c>
      <c r="AU967" s="227" t="s">
        <v>143</v>
      </c>
      <c r="AY967" s="17" t="s">
        <v>134</v>
      </c>
      <c r="BE967" s="228">
        <f>IF(N967="základní",J967,0)</f>
        <v>0</v>
      </c>
      <c r="BF967" s="228">
        <f>IF(N967="snížená",J967,0)</f>
        <v>0</v>
      </c>
      <c r="BG967" s="228">
        <f>IF(N967="zákl. přenesená",J967,0)</f>
        <v>0</v>
      </c>
      <c r="BH967" s="228">
        <f>IF(N967="sníž. přenesená",J967,0)</f>
        <v>0</v>
      </c>
      <c r="BI967" s="228">
        <f>IF(N967="nulová",J967,0)</f>
        <v>0</v>
      </c>
      <c r="BJ967" s="17" t="s">
        <v>143</v>
      </c>
      <c r="BK967" s="228">
        <f>ROUND(I967*H967,2)</f>
        <v>0</v>
      </c>
      <c r="BL967" s="17" t="s">
        <v>195</v>
      </c>
      <c r="BM967" s="227" t="s">
        <v>1306</v>
      </c>
    </row>
    <row r="968" s="13" customFormat="1">
      <c r="A968" s="13"/>
      <c r="B968" s="229"/>
      <c r="C968" s="230"/>
      <c r="D968" s="231" t="s">
        <v>145</v>
      </c>
      <c r="E968" s="232" t="s">
        <v>1</v>
      </c>
      <c r="F968" s="233" t="s">
        <v>1307</v>
      </c>
      <c r="G968" s="230"/>
      <c r="H968" s="232" t="s">
        <v>1</v>
      </c>
      <c r="I968" s="234"/>
      <c r="J968" s="230"/>
      <c r="K968" s="230"/>
      <c r="L968" s="235"/>
      <c r="M968" s="236"/>
      <c r="N968" s="237"/>
      <c r="O968" s="237"/>
      <c r="P968" s="237"/>
      <c r="Q968" s="237"/>
      <c r="R968" s="237"/>
      <c r="S968" s="237"/>
      <c r="T968" s="238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39" t="s">
        <v>145</v>
      </c>
      <c r="AU968" s="239" t="s">
        <v>143</v>
      </c>
      <c r="AV968" s="13" t="s">
        <v>81</v>
      </c>
      <c r="AW968" s="13" t="s">
        <v>30</v>
      </c>
      <c r="AX968" s="13" t="s">
        <v>73</v>
      </c>
      <c r="AY968" s="239" t="s">
        <v>134</v>
      </c>
    </row>
    <row r="969" s="14" customFormat="1">
      <c r="A969" s="14"/>
      <c r="B969" s="240"/>
      <c r="C969" s="241"/>
      <c r="D969" s="231" t="s">
        <v>145</v>
      </c>
      <c r="E969" s="242" t="s">
        <v>1</v>
      </c>
      <c r="F969" s="243" t="s">
        <v>81</v>
      </c>
      <c r="G969" s="241"/>
      <c r="H969" s="244">
        <v>1</v>
      </c>
      <c r="I969" s="245"/>
      <c r="J969" s="241"/>
      <c r="K969" s="241"/>
      <c r="L969" s="246"/>
      <c r="M969" s="247"/>
      <c r="N969" s="248"/>
      <c r="O969" s="248"/>
      <c r="P969" s="248"/>
      <c r="Q969" s="248"/>
      <c r="R969" s="248"/>
      <c r="S969" s="248"/>
      <c r="T969" s="249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0" t="s">
        <v>145</v>
      </c>
      <c r="AU969" s="250" t="s">
        <v>143</v>
      </c>
      <c r="AV969" s="14" t="s">
        <v>143</v>
      </c>
      <c r="AW969" s="14" t="s">
        <v>30</v>
      </c>
      <c r="AX969" s="14" t="s">
        <v>73</v>
      </c>
      <c r="AY969" s="250" t="s">
        <v>134</v>
      </c>
    </row>
    <row r="970" s="15" customFormat="1">
      <c r="A970" s="15"/>
      <c r="B970" s="251"/>
      <c r="C970" s="252"/>
      <c r="D970" s="231" t="s">
        <v>145</v>
      </c>
      <c r="E970" s="253" t="s">
        <v>1</v>
      </c>
      <c r="F970" s="254" t="s">
        <v>168</v>
      </c>
      <c r="G970" s="252"/>
      <c r="H970" s="255">
        <v>1</v>
      </c>
      <c r="I970" s="256"/>
      <c r="J970" s="252"/>
      <c r="K970" s="252"/>
      <c r="L970" s="257"/>
      <c r="M970" s="258"/>
      <c r="N970" s="259"/>
      <c r="O970" s="259"/>
      <c r="P970" s="259"/>
      <c r="Q970" s="259"/>
      <c r="R970" s="259"/>
      <c r="S970" s="259"/>
      <c r="T970" s="260"/>
      <c r="U970" s="15"/>
      <c r="V970" s="15"/>
      <c r="W970" s="15"/>
      <c r="X970" s="15"/>
      <c r="Y970" s="15"/>
      <c r="Z970" s="15"/>
      <c r="AA970" s="15"/>
      <c r="AB970" s="15"/>
      <c r="AC970" s="15"/>
      <c r="AD970" s="15"/>
      <c r="AE970" s="15"/>
      <c r="AT970" s="261" t="s">
        <v>145</v>
      </c>
      <c r="AU970" s="261" t="s">
        <v>143</v>
      </c>
      <c r="AV970" s="15" t="s">
        <v>142</v>
      </c>
      <c r="AW970" s="15" t="s">
        <v>30</v>
      </c>
      <c r="AX970" s="15" t="s">
        <v>81</v>
      </c>
      <c r="AY970" s="261" t="s">
        <v>134</v>
      </c>
    </row>
    <row r="971" s="2" customFormat="1" ht="24.15" customHeight="1">
      <c r="A971" s="38"/>
      <c r="B971" s="39"/>
      <c r="C971" s="215" t="s">
        <v>1308</v>
      </c>
      <c r="D971" s="215" t="s">
        <v>138</v>
      </c>
      <c r="E971" s="216" t="s">
        <v>1309</v>
      </c>
      <c r="F971" s="217" t="s">
        <v>1310</v>
      </c>
      <c r="G971" s="218" t="s">
        <v>151</v>
      </c>
      <c r="H971" s="219">
        <v>11.037000000000001</v>
      </c>
      <c r="I971" s="220"/>
      <c r="J971" s="221">
        <f>ROUND(I971*H971,2)</f>
        <v>0</v>
      </c>
      <c r="K971" s="222"/>
      <c r="L971" s="44"/>
      <c r="M971" s="223" t="s">
        <v>1</v>
      </c>
      <c r="N971" s="224" t="s">
        <v>39</v>
      </c>
      <c r="O971" s="91"/>
      <c r="P971" s="225">
        <f>O971*H971</f>
        <v>0</v>
      </c>
      <c r="Q971" s="225">
        <v>5.0000000000000002E-05</v>
      </c>
      <c r="R971" s="225">
        <f>Q971*H971</f>
        <v>0.00055185000000000011</v>
      </c>
      <c r="S971" s="225">
        <v>0</v>
      </c>
      <c r="T971" s="226">
        <f>S971*H971</f>
        <v>0</v>
      </c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R971" s="227" t="s">
        <v>195</v>
      </c>
      <c r="AT971" s="227" t="s">
        <v>138</v>
      </c>
      <c r="AU971" s="227" t="s">
        <v>143</v>
      </c>
      <c r="AY971" s="17" t="s">
        <v>134</v>
      </c>
      <c r="BE971" s="228">
        <f>IF(N971="základní",J971,0)</f>
        <v>0</v>
      </c>
      <c r="BF971" s="228">
        <f>IF(N971="snížená",J971,0)</f>
        <v>0</v>
      </c>
      <c r="BG971" s="228">
        <f>IF(N971="zákl. přenesená",J971,0)</f>
        <v>0</v>
      </c>
      <c r="BH971" s="228">
        <f>IF(N971="sníž. přenesená",J971,0)</f>
        <v>0</v>
      </c>
      <c r="BI971" s="228">
        <f>IF(N971="nulová",J971,0)</f>
        <v>0</v>
      </c>
      <c r="BJ971" s="17" t="s">
        <v>143</v>
      </c>
      <c r="BK971" s="228">
        <f>ROUND(I971*H971,2)</f>
        <v>0</v>
      </c>
      <c r="BL971" s="17" t="s">
        <v>195</v>
      </c>
      <c r="BM971" s="227" t="s">
        <v>1311</v>
      </c>
    </row>
    <row r="972" s="13" customFormat="1">
      <c r="A972" s="13"/>
      <c r="B972" s="229"/>
      <c r="C972" s="230"/>
      <c r="D972" s="231" t="s">
        <v>145</v>
      </c>
      <c r="E972" s="232" t="s">
        <v>1</v>
      </c>
      <c r="F972" s="233" t="s">
        <v>225</v>
      </c>
      <c r="G972" s="230"/>
      <c r="H972" s="232" t="s">
        <v>1</v>
      </c>
      <c r="I972" s="234"/>
      <c r="J972" s="230"/>
      <c r="K972" s="230"/>
      <c r="L972" s="235"/>
      <c r="M972" s="236"/>
      <c r="N972" s="237"/>
      <c r="O972" s="237"/>
      <c r="P972" s="237"/>
      <c r="Q972" s="237"/>
      <c r="R972" s="237"/>
      <c r="S972" s="237"/>
      <c r="T972" s="238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9" t="s">
        <v>145</v>
      </c>
      <c r="AU972" s="239" t="s">
        <v>143</v>
      </c>
      <c r="AV972" s="13" t="s">
        <v>81</v>
      </c>
      <c r="AW972" s="13" t="s">
        <v>30</v>
      </c>
      <c r="AX972" s="13" t="s">
        <v>73</v>
      </c>
      <c r="AY972" s="239" t="s">
        <v>134</v>
      </c>
    </row>
    <row r="973" s="14" customFormat="1">
      <c r="A973" s="14"/>
      <c r="B973" s="240"/>
      <c r="C973" s="241"/>
      <c r="D973" s="231" t="s">
        <v>145</v>
      </c>
      <c r="E973" s="242" t="s">
        <v>1</v>
      </c>
      <c r="F973" s="243" t="s">
        <v>165</v>
      </c>
      <c r="G973" s="241"/>
      <c r="H973" s="244">
        <v>3.5960000000000001</v>
      </c>
      <c r="I973" s="245"/>
      <c r="J973" s="241"/>
      <c r="K973" s="241"/>
      <c r="L973" s="246"/>
      <c r="M973" s="247"/>
      <c r="N973" s="248"/>
      <c r="O973" s="248"/>
      <c r="P973" s="248"/>
      <c r="Q973" s="248"/>
      <c r="R973" s="248"/>
      <c r="S973" s="248"/>
      <c r="T973" s="249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0" t="s">
        <v>145</v>
      </c>
      <c r="AU973" s="250" t="s">
        <v>143</v>
      </c>
      <c r="AV973" s="14" t="s">
        <v>143</v>
      </c>
      <c r="AW973" s="14" t="s">
        <v>30</v>
      </c>
      <c r="AX973" s="14" t="s">
        <v>73</v>
      </c>
      <c r="AY973" s="250" t="s">
        <v>134</v>
      </c>
    </row>
    <row r="974" s="13" customFormat="1">
      <c r="A974" s="13"/>
      <c r="B974" s="229"/>
      <c r="C974" s="230"/>
      <c r="D974" s="231" t="s">
        <v>145</v>
      </c>
      <c r="E974" s="232" t="s">
        <v>1</v>
      </c>
      <c r="F974" s="233" t="s">
        <v>160</v>
      </c>
      <c r="G974" s="230"/>
      <c r="H974" s="232" t="s">
        <v>1</v>
      </c>
      <c r="I974" s="234"/>
      <c r="J974" s="230"/>
      <c r="K974" s="230"/>
      <c r="L974" s="235"/>
      <c r="M974" s="236"/>
      <c r="N974" s="237"/>
      <c r="O974" s="237"/>
      <c r="P974" s="237"/>
      <c r="Q974" s="237"/>
      <c r="R974" s="237"/>
      <c r="S974" s="237"/>
      <c r="T974" s="238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9" t="s">
        <v>145</v>
      </c>
      <c r="AU974" s="239" t="s">
        <v>143</v>
      </c>
      <c r="AV974" s="13" t="s">
        <v>81</v>
      </c>
      <c r="AW974" s="13" t="s">
        <v>30</v>
      </c>
      <c r="AX974" s="13" t="s">
        <v>73</v>
      </c>
      <c r="AY974" s="239" t="s">
        <v>134</v>
      </c>
    </row>
    <row r="975" s="14" customFormat="1">
      <c r="A975" s="14"/>
      <c r="B975" s="240"/>
      <c r="C975" s="241"/>
      <c r="D975" s="231" t="s">
        <v>145</v>
      </c>
      <c r="E975" s="242" t="s">
        <v>1</v>
      </c>
      <c r="F975" s="243" t="s">
        <v>161</v>
      </c>
      <c r="G975" s="241"/>
      <c r="H975" s="244">
        <v>6.8529999999999998</v>
      </c>
      <c r="I975" s="245"/>
      <c r="J975" s="241"/>
      <c r="K975" s="241"/>
      <c r="L975" s="246"/>
      <c r="M975" s="247"/>
      <c r="N975" s="248"/>
      <c r="O975" s="248"/>
      <c r="P975" s="248"/>
      <c r="Q975" s="248"/>
      <c r="R975" s="248"/>
      <c r="S975" s="248"/>
      <c r="T975" s="249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0" t="s">
        <v>145</v>
      </c>
      <c r="AU975" s="250" t="s">
        <v>143</v>
      </c>
      <c r="AV975" s="14" t="s">
        <v>143</v>
      </c>
      <c r="AW975" s="14" t="s">
        <v>30</v>
      </c>
      <c r="AX975" s="14" t="s">
        <v>73</v>
      </c>
      <c r="AY975" s="250" t="s">
        <v>134</v>
      </c>
    </row>
    <row r="976" s="13" customFormat="1">
      <c r="A976" s="13"/>
      <c r="B976" s="229"/>
      <c r="C976" s="230"/>
      <c r="D976" s="231" t="s">
        <v>145</v>
      </c>
      <c r="E976" s="232" t="s">
        <v>1</v>
      </c>
      <c r="F976" s="233" t="s">
        <v>162</v>
      </c>
      <c r="G976" s="230"/>
      <c r="H976" s="232" t="s">
        <v>1</v>
      </c>
      <c r="I976" s="234"/>
      <c r="J976" s="230"/>
      <c r="K976" s="230"/>
      <c r="L976" s="235"/>
      <c r="M976" s="236"/>
      <c r="N976" s="237"/>
      <c r="O976" s="237"/>
      <c r="P976" s="237"/>
      <c r="Q976" s="237"/>
      <c r="R976" s="237"/>
      <c r="S976" s="237"/>
      <c r="T976" s="238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39" t="s">
        <v>145</v>
      </c>
      <c r="AU976" s="239" t="s">
        <v>143</v>
      </c>
      <c r="AV976" s="13" t="s">
        <v>81</v>
      </c>
      <c r="AW976" s="13" t="s">
        <v>30</v>
      </c>
      <c r="AX976" s="13" t="s">
        <v>73</v>
      </c>
      <c r="AY976" s="239" t="s">
        <v>134</v>
      </c>
    </row>
    <row r="977" s="14" customFormat="1">
      <c r="A977" s="14"/>
      <c r="B977" s="240"/>
      <c r="C977" s="241"/>
      <c r="D977" s="231" t="s">
        <v>145</v>
      </c>
      <c r="E977" s="242" t="s">
        <v>1</v>
      </c>
      <c r="F977" s="243" t="s">
        <v>163</v>
      </c>
      <c r="G977" s="241"/>
      <c r="H977" s="244">
        <v>0.58799999999999997</v>
      </c>
      <c r="I977" s="245"/>
      <c r="J977" s="241"/>
      <c r="K977" s="241"/>
      <c r="L977" s="246"/>
      <c r="M977" s="247"/>
      <c r="N977" s="248"/>
      <c r="O977" s="248"/>
      <c r="P977" s="248"/>
      <c r="Q977" s="248"/>
      <c r="R977" s="248"/>
      <c r="S977" s="248"/>
      <c r="T977" s="249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0" t="s">
        <v>145</v>
      </c>
      <c r="AU977" s="250" t="s">
        <v>143</v>
      </c>
      <c r="AV977" s="14" t="s">
        <v>143</v>
      </c>
      <c r="AW977" s="14" t="s">
        <v>30</v>
      </c>
      <c r="AX977" s="14" t="s">
        <v>73</v>
      </c>
      <c r="AY977" s="250" t="s">
        <v>134</v>
      </c>
    </row>
    <row r="978" s="15" customFormat="1">
      <c r="A978" s="15"/>
      <c r="B978" s="251"/>
      <c r="C978" s="252"/>
      <c r="D978" s="231" t="s">
        <v>145</v>
      </c>
      <c r="E978" s="253" t="s">
        <v>1</v>
      </c>
      <c r="F978" s="254" t="s">
        <v>168</v>
      </c>
      <c r="G978" s="252"/>
      <c r="H978" s="255">
        <v>11.037000000000001</v>
      </c>
      <c r="I978" s="256"/>
      <c r="J978" s="252"/>
      <c r="K978" s="252"/>
      <c r="L978" s="257"/>
      <c r="M978" s="258"/>
      <c r="N978" s="259"/>
      <c r="O978" s="259"/>
      <c r="P978" s="259"/>
      <c r="Q978" s="259"/>
      <c r="R978" s="259"/>
      <c r="S978" s="259"/>
      <c r="T978" s="260"/>
      <c r="U978" s="15"/>
      <c r="V978" s="15"/>
      <c r="W978" s="15"/>
      <c r="X978" s="15"/>
      <c r="Y978" s="15"/>
      <c r="Z978" s="15"/>
      <c r="AA978" s="15"/>
      <c r="AB978" s="15"/>
      <c r="AC978" s="15"/>
      <c r="AD978" s="15"/>
      <c r="AE978" s="15"/>
      <c r="AT978" s="261" t="s">
        <v>145</v>
      </c>
      <c r="AU978" s="261" t="s">
        <v>143</v>
      </c>
      <c r="AV978" s="15" t="s">
        <v>142</v>
      </c>
      <c r="AW978" s="15" t="s">
        <v>30</v>
      </c>
      <c r="AX978" s="15" t="s">
        <v>81</v>
      </c>
      <c r="AY978" s="261" t="s">
        <v>134</v>
      </c>
    </row>
    <row r="979" s="2" customFormat="1" ht="24.15" customHeight="1">
      <c r="A979" s="38"/>
      <c r="B979" s="39"/>
      <c r="C979" s="215" t="s">
        <v>1312</v>
      </c>
      <c r="D979" s="215" t="s">
        <v>138</v>
      </c>
      <c r="E979" s="216" t="s">
        <v>1313</v>
      </c>
      <c r="F979" s="217" t="s">
        <v>1314</v>
      </c>
      <c r="G979" s="218" t="s">
        <v>341</v>
      </c>
      <c r="H979" s="219">
        <v>0.56499999999999995</v>
      </c>
      <c r="I979" s="220"/>
      <c r="J979" s="221">
        <f>ROUND(I979*H979,2)</f>
        <v>0</v>
      </c>
      <c r="K979" s="222"/>
      <c r="L979" s="44"/>
      <c r="M979" s="223" t="s">
        <v>1</v>
      </c>
      <c r="N979" s="224" t="s">
        <v>39</v>
      </c>
      <c r="O979" s="91"/>
      <c r="P979" s="225">
        <f>O979*H979</f>
        <v>0</v>
      </c>
      <c r="Q979" s="225">
        <v>0</v>
      </c>
      <c r="R979" s="225">
        <f>Q979*H979</f>
        <v>0</v>
      </c>
      <c r="S979" s="225">
        <v>0</v>
      </c>
      <c r="T979" s="226">
        <f>S979*H979</f>
        <v>0</v>
      </c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R979" s="227" t="s">
        <v>195</v>
      </c>
      <c r="AT979" s="227" t="s">
        <v>138</v>
      </c>
      <c r="AU979" s="227" t="s">
        <v>143</v>
      </c>
      <c r="AY979" s="17" t="s">
        <v>134</v>
      </c>
      <c r="BE979" s="228">
        <f>IF(N979="základní",J979,0)</f>
        <v>0</v>
      </c>
      <c r="BF979" s="228">
        <f>IF(N979="snížená",J979,0)</f>
        <v>0</v>
      </c>
      <c r="BG979" s="228">
        <f>IF(N979="zákl. přenesená",J979,0)</f>
        <v>0</v>
      </c>
      <c r="BH979" s="228">
        <f>IF(N979="sníž. přenesená",J979,0)</f>
        <v>0</v>
      </c>
      <c r="BI979" s="228">
        <f>IF(N979="nulová",J979,0)</f>
        <v>0</v>
      </c>
      <c r="BJ979" s="17" t="s">
        <v>143</v>
      </c>
      <c r="BK979" s="228">
        <f>ROUND(I979*H979,2)</f>
        <v>0</v>
      </c>
      <c r="BL979" s="17" t="s">
        <v>195</v>
      </c>
      <c r="BM979" s="227" t="s">
        <v>1315</v>
      </c>
    </row>
    <row r="980" s="2" customFormat="1" ht="24.15" customHeight="1">
      <c r="A980" s="38"/>
      <c r="B980" s="39"/>
      <c r="C980" s="215" t="s">
        <v>1316</v>
      </c>
      <c r="D980" s="215" t="s">
        <v>138</v>
      </c>
      <c r="E980" s="216" t="s">
        <v>1317</v>
      </c>
      <c r="F980" s="217" t="s">
        <v>1318</v>
      </c>
      <c r="G980" s="218" t="s">
        <v>341</v>
      </c>
      <c r="H980" s="219">
        <v>0.56499999999999995</v>
      </c>
      <c r="I980" s="220"/>
      <c r="J980" s="221">
        <f>ROUND(I980*H980,2)</f>
        <v>0</v>
      </c>
      <c r="K980" s="222"/>
      <c r="L980" s="44"/>
      <c r="M980" s="223" t="s">
        <v>1</v>
      </c>
      <c r="N980" s="224" t="s">
        <v>39</v>
      </c>
      <c r="O980" s="91"/>
      <c r="P980" s="225">
        <f>O980*H980</f>
        <v>0</v>
      </c>
      <c r="Q980" s="225">
        <v>0</v>
      </c>
      <c r="R980" s="225">
        <f>Q980*H980</f>
        <v>0</v>
      </c>
      <c r="S980" s="225">
        <v>0</v>
      </c>
      <c r="T980" s="226">
        <f>S980*H980</f>
        <v>0</v>
      </c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R980" s="227" t="s">
        <v>195</v>
      </c>
      <c r="AT980" s="227" t="s">
        <v>138</v>
      </c>
      <c r="AU980" s="227" t="s">
        <v>143</v>
      </c>
      <c r="AY980" s="17" t="s">
        <v>134</v>
      </c>
      <c r="BE980" s="228">
        <f>IF(N980="základní",J980,0)</f>
        <v>0</v>
      </c>
      <c r="BF980" s="228">
        <f>IF(N980="snížená",J980,0)</f>
        <v>0</v>
      </c>
      <c r="BG980" s="228">
        <f>IF(N980="zákl. přenesená",J980,0)</f>
        <v>0</v>
      </c>
      <c r="BH980" s="228">
        <f>IF(N980="sníž. přenesená",J980,0)</f>
        <v>0</v>
      </c>
      <c r="BI980" s="228">
        <f>IF(N980="nulová",J980,0)</f>
        <v>0</v>
      </c>
      <c r="BJ980" s="17" t="s">
        <v>143</v>
      </c>
      <c r="BK980" s="228">
        <f>ROUND(I980*H980,2)</f>
        <v>0</v>
      </c>
      <c r="BL980" s="17" t="s">
        <v>195</v>
      </c>
      <c r="BM980" s="227" t="s">
        <v>1319</v>
      </c>
    </row>
    <row r="981" s="2" customFormat="1" ht="24.15" customHeight="1">
      <c r="A981" s="38"/>
      <c r="B981" s="39"/>
      <c r="C981" s="215" t="s">
        <v>1320</v>
      </c>
      <c r="D981" s="215" t="s">
        <v>138</v>
      </c>
      <c r="E981" s="216" t="s">
        <v>1321</v>
      </c>
      <c r="F981" s="217" t="s">
        <v>1322</v>
      </c>
      <c r="G981" s="218" t="s">
        <v>341</v>
      </c>
      <c r="H981" s="219">
        <v>0.56499999999999995</v>
      </c>
      <c r="I981" s="220"/>
      <c r="J981" s="221">
        <f>ROUND(I981*H981,2)</f>
        <v>0</v>
      </c>
      <c r="K981" s="222"/>
      <c r="L981" s="44"/>
      <c r="M981" s="223" t="s">
        <v>1</v>
      </c>
      <c r="N981" s="224" t="s">
        <v>39</v>
      </c>
      <c r="O981" s="91"/>
      <c r="P981" s="225">
        <f>O981*H981</f>
        <v>0</v>
      </c>
      <c r="Q981" s="225">
        <v>0</v>
      </c>
      <c r="R981" s="225">
        <f>Q981*H981</f>
        <v>0</v>
      </c>
      <c r="S981" s="225">
        <v>0</v>
      </c>
      <c r="T981" s="226">
        <f>S981*H981</f>
        <v>0</v>
      </c>
      <c r="U981" s="38"/>
      <c r="V981" s="38"/>
      <c r="W981" s="38"/>
      <c r="X981" s="38"/>
      <c r="Y981" s="38"/>
      <c r="Z981" s="38"/>
      <c r="AA981" s="38"/>
      <c r="AB981" s="38"/>
      <c r="AC981" s="38"/>
      <c r="AD981" s="38"/>
      <c r="AE981" s="38"/>
      <c r="AR981" s="227" t="s">
        <v>195</v>
      </c>
      <c r="AT981" s="227" t="s">
        <v>138</v>
      </c>
      <c r="AU981" s="227" t="s">
        <v>143</v>
      </c>
      <c r="AY981" s="17" t="s">
        <v>134</v>
      </c>
      <c r="BE981" s="228">
        <f>IF(N981="základní",J981,0)</f>
        <v>0</v>
      </c>
      <c r="BF981" s="228">
        <f>IF(N981="snížená",J981,0)</f>
        <v>0</v>
      </c>
      <c r="BG981" s="228">
        <f>IF(N981="zákl. přenesená",J981,0)</f>
        <v>0</v>
      </c>
      <c r="BH981" s="228">
        <f>IF(N981="sníž. přenesená",J981,0)</f>
        <v>0</v>
      </c>
      <c r="BI981" s="228">
        <f>IF(N981="nulová",J981,0)</f>
        <v>0</v>
      </c>
      <c r="BJ981" s="17" t="s">
        <v>143</v>
      </c>
      <c r="BK981" s="228">
        <f>ROUND(I981*H981,2)</f>
        <v>0</v>
      </c>
      <c r="BL981" s="17" t="s">
        <v>195</v>
      </c>
      <c r="BM981" s="227" t="s">
        <v>1323</v>
      </c>
    </row>
    <row r="982" s="12" customFormat="1" ht="22.8" customHeight="1">
      <c r="A982" s="12"/>
      <c r="B982" s="199"/>
      <c r="C982" s="200"/>
      <c r="D982" s="201" t="s">
        <v>72</v>
      </c>
      <c r="E982" s="213" t="s">
        <v>1324</v>
      </c>
      <c r="F982" s="213" t="s">
        <v>1325</v>
      </c>
      <c r="G982" s="200"/>
      <c r="H982" s="200"/>
      <c r="I982" s="203"/>
      <c r="J982" s="214">
        <f>BK982</f>
        <v>0</v>
      </c>
      <c r="K982" s="200"/>
      <c r="L982" s="205"/>
      <c r="M982" s="206"/>
      <c r="N982" s="207"/>
      <c r="O982" s="207"/>
      <c r="P982" s="208">
        <f>SUM(P983:P1002)</f>
        <v>0</v>
      </c>
      <c r="Q982" s="207"/>
      <c r="R982" s="208">
        <f>SUM(R983:R1002)</f>
        <v>0.0038793999999999999</v>
      </c>
      <c r="S982" s="207"/>
      <c r="T982" s="209">
        <f>SUM(T983:T1002)</f>
        <v>0.34375999999999995</v>
      </c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R982" s="210" t="s">
        <v>143</v>
      </c>
      <c r="AT982" s="211" t="s">
        <v>72</v>
      </c>
      <c r="AU982" s="211" t="s">
        <v>81</v>
      </c>
      <c r="AY982" s="210" t="s">
        <v>134</v>
      </c>
      <c r="BK982" s="212">
        <f>SUM(BK983:BK1002)</f>
        <v>0</v>
      </c>
    </row>
    <row r="983" s="2" customFormat="1" ht="24.15" customHeight="1">
      <c r="A983" s="38"/>
      <c r="B983" s="39"/>
      <c r="C983" s="215" t="s">
        <v>1326</v>
      </c>
      <c r="D983" s="215" t="s">
        <v>138</v>
      </c>
      <c r="E983" s="216" t="s">
        <v>1327</v>
      </c>
      <c r="F983" s="217" t="s">
        <v>1328</v>
      </c>
      <c r="G983" s="218" t="s">
        <v>301</v>
      </c>
      <c r="H983" s="219">
        <v>17.960000000000001</v>
      </c>
      <c r="I983" s="220"/>
      <c r="J983" s="221">
        <f>ROUND(I983*H983,2)</f>
        <v>0</v>
      </c>
      <c r="K983" s="222"/>
      <c r="L983" s="44"/>
      <c r="M983" s="223" t="s">
        <v>1</v>
      </c>
      <c r="N983" s="224" t="s">
        <v>39</v>
      </c>
      <c r="O983" s="91"/>
      <c r="P983" s="225">
        <f>O983*H983</f>
        <v>0</v>
      </c>
      <c r="Q983" s="225">
        <v>0</v>
      </c>
      <c r="R983" s="225">
        <f>Q983*H983</f>
        <v>0</v>
      </c>
      <c r="S983" s="225">
        <v>0.001</v>
      </c>
      <c r="T983" s="226">
        <f>S983*H983</f>
        <v>0.01796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27" t="s">
        <v>195</v>
      </c>
      <c r="AT983" s="227" t="s">
        <v>138</v>
      </c>
      <c r="AU983" s="227" t="s">
        <v>143</v>
      </c>
      <c r="AY983" s="17" t="s">
        <v>134</v>
      </c>
      <c r="BE983" s="228">
        <f>IF(N983="základní",J983,0)</f>
        <v>0</v>
      </c>
      <c r="BF983" s="228">
        <f>IF(N983="snížená",J983,0)</f>
        <v>0</v>
      </c>
      <c r="BG983" s="228">
        <f>IF(N983="zákl. přenesená",J983,0)</f>
        <v>0</v>
      </c>
      <c r="BH983" s="228">
        <f>IF(N983="sníž. přenesená",J983,0)</f>
        <v>0</v>
      </c>
      <c r="BI983" s="228">
        <f>IF(N983="nulová",J983,0)</f>
        <v>0</v>
      </c>
      <c r="BJ983" s="17" t="s">
        <v>143</v>
      </c>
      <c r="BK983" s="228">
        <f>ROUND(I983*H983,2)</f>
        <v>0</v>
      </c>
      <c r="BL983" s="17" t="s">
        <v>195</v>
      </c>
      <c r="BM983" s="227" t="s">
        <v>1329</v>
      </c>
    </row>
    <row r="984" s="13" customFormat="1">
      <c r="A984" s="13"/>
      <c r="B984" s="229"/>
      <c r="C984" s="230"/>
      <c r="D984" s="231" t="s">
        <v>145</v>
      </c>
      <c r="E984" s="232" t="s">
        <v>1</v>
      </c>
      <c r="F984" s="233" t="s">
        <v>166</v>
      </c>
      <c r="G984" s="230"/>
      <c r="H984" s="232" t="s">
        <v>1</v>
      </c>
      <c r="I984" s="234"/>
      <c r="J984" s="230"/>
      <c r="K984" s="230"/>
      <c r="L984" s="235"/>
      <c r="M984" s="236"/>
      <c r="N984" s="237"/>
      <c r="O984" s="237"/>
      <c r="P984" s="237"/>
      <c r="Q984" s="237"/>
      <c r="R984" s="237"/>
      <c r="S984" s="237"/>
      <c r="T984" s="238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39" t="s">
        <v>145</v>
      </c>
      <c r="AU984" s="239" t="s">
        <v>143</v>
      </c>
      <c r="AV984" s="13" t="s">
        <v>81</v>
      </c>
      <c r="AW984" s="13" t="s">
        <v>30</v>
      </c>
      <c r="AX984" s="13" t="s">
        <v>73</v>
      </c>
      <c r="AY984" s="239" t="s">
        <v>134</v>
      </c>
    </row>
    <row r="985" s="14" customFormat="1">
      <c r="A985" s="14"/>
      <c r="B985" s="240"/>
      <c r="C985" s="241"/>
      <c r="D985" s="231" t="s">
        <v>145</v>
      </c>
      <c r="E985" s="242" t="s">
        <v>1</v>
      </c>
      <c r="F985" s="243" t="s">
        <v>1330</v>
      </c>
      <c r="G985" s="241"/>
      <c r="H985" s="244">
        <v>17.960000000000001</v>
      </c>
      <c r="I985" s="245"/>
      <c r="J985" s="241"/>
      <c r="K985" s="241"/>
      <c r="L985" s="246"/>
      <c r="M985" s="247"/>
      <c r="N985" s="248"/>
      <c r="O985" s="248"/>
      <c r="P985" s="248"/>
      <c r="Q985" s="248"/>
      <c r="R985" s="248"/>
      <c r="S985" s="248"/>
      <c r="T985" s="249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0" t="s">
        <v>145</v>
      </c>
      <c r="AU985" s="250" t="s">
        <v>143</v>
      </c>
      <c r="AV985" s="14" t="s">
        <v>143</v>
      </c>
      <c r="AW985" s="14" t="s">
        <v>30</v>
      </c>
      <c r="AX985" s="14" t="s">
        <v>81</v>
      </c>
      <c r="AY985" s="250" t="s">
        <v>134</v>
      </c>
    </row>
    <row r="986" s="2" customFormat="1" ht="16.5" customHeight="1">
      <c r="A986" s="38"/>
      <c r="B986" s="39"/>
      <c r="C986" s="215" t="s">
        <v>1331</v>
      </c>
      <c r="D986" s="215" t="s">
        <v>138</v>
      </c>
      <c r="E986" s="216" t="s">
        <v>1332</v>
      </c>
      <c r="F986" s="217" t="s">
        <v>1333</v>
      </c>
      <c r="G986" s="218" t="s">
        <v>301</v>
      </c>
      <c r="H986" s="219">
        <v>17.960000000000001</v>
      </c>
      <c r="I986" s="220"/>
      <c r="J986" s="221">
        <f>ROUND(I986*H986,2)</f>
        <v>0</v>
      </c>
      <c r="K986" s="222"/>
      <c r="L986" s="44"/>
      <c r="M986" s="223" t="s">
        <v>1</v>
      </c>
      <c r="N986" s="224" t="s">
        <v>39</v>
      </c>
      <c r="O986" s="91"/>
      <c r="P986" s="225">
        <f>O986*H986</f>
        <v>0</v>
      </c>
      <c r="Q986" s="225">
        <v>0</v>
      </c>
      <c r="R986" s="225">
        <f>Q986*H986</f>
        <v>0</v>
      </c>
      <c r="S986" s="225">
        <v>0</v>
      </c>
      <c r="T986" s="226">
        <f>S986*H986</f>
        <v>0</v>
      </c>
      <c r="U986" s="38"/>
      <c r="V986" s="38"/>
      <c r="W986" s="38"/>
      <c r="X986" s="38"/>
      <c r="Y986" s="38"/>
      <c r="Z986" s="38"/>
      <c r="AA986" s="38"/>
      <c r="AB986" s="38"/>
      <c r="AC986" s="38"/>
      <c r="AD986" s="38"/>
      <c r="AE986" s="38"/>
      <c r="AR986" s="227" t="s">
        <v>195</v>
      </c>
      <c r="AT986" s="227" t="s">
        <v>138</v>
      </c>
      <c r="AU986" s="227" t="s">
        <v>143</v>
      </c>
      <c r="AY986" s="17" t="s">
        <v>134</v>
      </c>
      <c r="BE986" s="228">
        <f>IF(N986="základní",J986,0)</f>
        <v>0</v>
      </c>
      <c r="BF986" s="228">
        <f>IF(N986="snížená",J986,0)</f>
        <v>0</v>
      </c>
      <c r="BG986" s="228">
        <f>IF(N986="zákl. přenesená",J986,0)</f>
        <v>0</v>
      </c>
      <c r="BH986" s="228">
        <f>IF(N986="sníž. přenesená",J986,0)</f>
        <v>0</v>
      </c>
      <c r="BI986" s="228">
        <f>IF(N986="nulová",J986,0)</f>
        <v>0</v>
      </c>
      <c r="BJ986" s="17" t="s">
        <v>143</v>
      </c>
      <c r="BK986" s="228">
        <f>ROUND(I986*H986,2)</f>
        <v>0</v>
      </c>
      <c r="BL986" s="17" t="s">
        <v>195</v>
      </c>
      <c r="BM986" s="227" t="s">
        <v>1334</v>
      </c>
    </row>
    <row r="987" s="13" customFormat="1">
      <c r="A987" s="13"/>
      <c r="B987" s="229"/>
      <c r="C987" s="230"/>
      <c r="D987" s="231" t="s">
        <v>145</v>
      </c>
      <c r="E987" s="232" t="s">
        <v>1</v>
      </c>
      <c r="F987" s="233" t="s">
        <v>1335</v>
      </c>
      <c r="G987" s="230"/>
      <c r="H987" s="232" t="s">
        <v>1</v>
      </c>
      <c r="I987" s="234"/>
      <c r="J987" s="230"/>
      <c r="K987" s="230"/>
      <c r="L987" s="235"/>
      <c r="M987" s="236"/>
      <c r="N987" s="237"/>
      <c r="O987" s="237"/>
      <c r="P987" s="237"/>
      <c r="Q987" s="237"/>
      <c r="R987" s="237"/>
      <c r="S987" s="237"/>
      <c r="T987" s="238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39" t="s">
        <v>145</v>
      </c>
      <c r="AU987" s="239" t="s">
        <v>143</v>
      </c>
      <c r="AV987" s="13" t="s">
        <v>81</v>
      </c>
      <c r="AW987" s="13" t="s">
        <v>30</v>
      </c>
      <c r="AX987" s="13" t="s">
        <v>73</v>
      </c>
      <c r="AY987" s="239" t="s">
        <v>134</v>
      </c>
    </row>
    <row r="988" s="13" customFormat="1">
      <c r="A988" s="13"/>
      <c r="B988" s="229"/>
      <c r="C988" s="230"/>
      <c r="D988" s="231" t="s">
        <v>145</v>
      </c>
      <c r="E988" s="232" t="s">
        <v>1</v>
      </c>
      <c r="F988" s="233" t="s">
        <v>166</v>
      </c>
      <c r="G988" s="230"/>
      <c r="H988" s="232" t="s">
        <v>1</v>
      </c>
      <c r="I988" s="234"/>
      <c r="J988" s="230"/>
      <c r="K988" s="230"/>
      <c r="L988" s="235"/>
      <c r="M988" s="236"/>
      <c r="N988" s="237"/>
      <c r="O988" s="237"/>
      <c r="P988" s="237"/>
      <c r="Q988" s="237"/>
      <c r="R988" s="237"/>
      <c r="S988" s="237"/>
      <c r="T988" s="238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39" t="s">
        <v>145</v>
      </c>
      <c r="AU988" s="239" t="s">
        <v>143</v>
      </c>
      <c r="AV988" s="13" t="s">
        <v>81</v>
      </c>
      <c r="AW988" s="13" t="s">
        <v>30</v>
      </c>
      <c r="AX988" s="13" t="s">
        <v>73</v>
      </c>
      <c r="AY988" s="239" t="s">
        <v>134</v>
      </c>
    </row>
    <row r="989" s="14" customFormat="1">
      <c r="A989" s="14"/>
      <c r="B989" s="240"/>
      <c r="C989" s="241"/>
      <c r="D989" s="231" t="s">
        <v>145</v>
      </c>
      <c r="E989" s="242" t="s">
        <v>1</v>
      </c>
      <c r="F989" s="243" t="s">
        <v>1330</v>
      </c>
      <c r="G989" s="241"/>
      <c r="H989" s="244">
        <v>17.960000000000001</v>
      </c>
      <c r="I989" s="245"/>
      <c r="J989" s="241"/>
      <c r="K989" s="241"/>
      <c r="L989" s="246"/>
      <c r="M989" s="247"/>
      <c r="N989" s="248"/>
      <c r="O989" s="248"/>
      <c r="P989" s="248"/>
      <c r="Q989" s="248"/>
      <c r="R989" s="248"/>
      <c r="S989" s="248"/>
      <c r="T989" s="249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0" t="s">
        <v>145</v>
      </c>
      <c r="AU989" s="250" t="s">
        <v>143</v>
      </c>
      <c r="AV989" s="14" t="s">
        <v>143</v>
      </c>
      <c r="AW989" s="14" t="s">
        <v>30</v>
      </c>
      <c r="AX989" s="14" t="s">
        <v>73</v>
      </c>
      <c r="AY989" s="250" t="s">
        <v>134</v>
      </c>
    </row>
    <row r="990" s="15" customFormat="1">
      <c r="A990" s="15"/>
      <c r="B990" s="251"/>
      <c r="C990" s="252"/>
      <c r="D990" s="231" t="s">
        <v>145</v>
      </c>
      <c r="E990" s="253" t="s">
        <v>1</v>
      </c>
      <c r="F990" s="254" t="s">
        <v>168</v>
      </c>
      <c r="G990" s="252"/>
      <c r="H990" s="255">
        <v>17.960000000000001</v>
      </c>
      <c r="I990" s="256"/>
      <c r="J990" s="252"/>
      <c r="K990" s="252"/>
      <c r="L990" s="257"/>
      <c r="M990" s="258"/>
      <c r="N990" s="259"/>
      <c r="O990" s="259"/>
      <c r="P990" s="259"/>
      <c r="Q990" s="259"/>
      <c r="R990" s="259"/>
      <c r="S990" s="259"/>
      <c r="T990" s="260"/>
      <c r="U990" s="15"/>
      <c r="V990" s="15"/>
      <c r="W990" s="15"/>
      <c r="X990" s="15"/>
      <c r="Y990" s="15"/>
      <c r="Z990" s="15"/>
      <c r="AA990" s="15"/>
      <c r="AB990" s="15"/>
      <c r="AC990" s="15"/>
      <c r="AD990" s="15"/>
      <c r="AE990" s="15"/>
      <c r="AT990" s="261" t="s">
        <v>145</v>
      </c>
      <c r="AU990" s="261" t="s">
        <v>143</v>
      </c>
      <c r="AV990" s="15" t="s">
        <v>142</v>
      </c>
      <c r="AW990" s="15" t="s">
        <v>30</v>
      </c>
      <c r="AX990" s="15" t="s">
        <v>81</v>
      </c>
      <c r="AY990" s="261" t="s">
        <v>134</v>
      </c>
    </row>
    <row r="991" s="2" customFormat="1" ht="16.5" customHeight="1">
      <c r="A991" s="38"/>
      <c r="B991" s="39"/>
      <c r="C991" s="262" t="s">
        <v>1336</v>
      </c>
      <c r="D991" s="262" t="s">
        <v>248</v>
      </c>
      <c r="E991" s="263" t="s">
        <v>1337</v>
      </c>
      <c r="F991" s="264" t="s">
        <v>1338</v>
      </c>
      <c r="G991" s="265" t="s">
        <v>301</v>
      </c>
      <c r="H991" s="266">
        <v>19.396999999999998</v>
      </c>
      <c r="I991" s="267"/>
      <c r="J991" s="268">
        <f>ROUND(I991*H991,2)</f>
        <v>0</v>
      </c>
      <c r="K991" s="269"/>
      <c r="L991" s="270"/>
      <c r="M991" s="271" t="s">
        <v>1</v>
      </c>
      <c r="N991" s="272" t="s">
        <v>39</v>
      </c>
      <c r="O991" s="91"/>
      <c r="P991" s="225">
        <f>O991*H991</f>
        <v>0</v>
      </c>
      <c r="Q991" s="225">
        <v>0.00020000000000000001</v>
      </c>
      <c r="R991" s="225">
        <f>Q991*H991</f>
        <v>0.0038793999999999999</v>
      </c>
      <c r="S991" s="225">
        <v>0</v>
      </c>
      <c r="T991" s="226">
        <f>S991*H991</f>
        <v>0</v>
      </c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  <c r="AE991" s="38"/>
      <c r="AR991" s="227" t="s">
        <v>386</v>
      </c>
      <c r="AT991" s="227" t="s">
        <v>248</v>
      </c>
      <c r="AU991" s="227" t="s">
        <v>143</v>
      </c>
      <c r="AY991" s="17" t="s">
        <v>134</v>
      </c>
      <c r="BE991" s="228">
        <f>IF(N991="základní",J991,0)</f>
        <v>0</v>
      </c>
      <c r="BF991" s="228">
        <f>IF(N991="snížená",J991,0)</f>
        <v>0</v>
      </c>
      <c r="BG991" s="228">
        <f>IF(N991="zákl. přenesená",J991,0)</f>
        <v>0</v>
      </c>
      <c r="BH991" s="228">
        <f>IF(N991="sníž. přenesená",J991,0)</f>
        <v>0</v>
      </c>
      <c r="BI991" s="228">
        <f>IF(N991="nulová",J991,0)</f>
        <v>0</v>
      </c>
      <c r="BJ991" s="17" t="s">
        <v>143</v>
      </c>
      <c r="BK991" s="228">
        <f>ROUND(I991*H991,2)</f>
        <v>0</v>
      </c>
      <c r="BL991" s="17" t="s">
        <v>195</v>
      </c>
      <c r="BM991" s="227" t="s">
        <v>1339</v>
      </c>
    </row>
    <row r="992" s="13" customFormat="1">
      <c r="A992" s="13"/>
      <c r="B992" s="229"/>
      <c r="C992" s="230"/>
      <c r="D992" s="231" t="s">
        <v>145</v>
      </c>
      <c r="E992" s="232" t="s">
        <v>1</v>
      </c>
      <c r="F992" s="233" t="s">
        <v>1335</v>
      </c>
      <c r="G992" s="230"/>
      <c r="H992" s="232" t="s">
        <v>1</v>
      </c>
      <c r="I992" s="234"/>
      <c r="J992" s="230"/>
      <c r="K992" s="230"/>
      <c r="L992" s="235"/>
      <c r="M992" s="236"/>
      <c r="N992" s="237"/>
      <c r="O992" s="237"/>
      <c r="P992" s="237"/>
      <c r="Q992" s="237"/>
      <c r="R992" s="237"/>
      <c r="S992" s="237"/>
      <c r="T992" s="238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9" t="s">
        <v>145</v>
      </c>
      <c r="AU992" s="239" t="s">
        <v>143</v>
      </c>
      <c r="AV992" s="13" t="s">
        <v>81</v>
      </c>
      <c r="AW992" s="13" t="s">
        <v>30</v>
      </c>
      <c r="AX992" s="13" t="s">
        <v>73</v>
      </c>
      <c r="AY992" s="239" t="s">
        <v>134</v>
      </c>
    </row>
    <row r="993" s="13" customFormat="1">
      <c r="A993" s="13"/>
      <c r="B993" s="229"/>
      <c r="C993" s="230"/>
      <c r="D993" s="231" t="s">
        <v>145</v>
      </c>
      <c r="E993" s="232" t="s">
        <v>1</v>
      </c>
      <c r="F993" s="233" t="s">
        <v>166</v>
      </c>
      <c r="G993" s="230"/>
      <c r="H993" s="232" t="s">
        <v>1</v>
      </c>
      <c r="I993" s="234"/>
      <c r="J993" s="230"/>
      <c r="K993" s="230"/>
      <c r="L993" s="235"/>
      <c r="M993" s="236"/>
      <c r="N993" s="237"/>
      <c r="O993" s="237"/>
      <c r="P993" s="237"/>
      <c r="Q993" s="237"/>
      <c r="R993" s="237"/>
      <c r="S993" s="237"/>
      <c r="T993" s="238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39" t="s">
        <v>145</v>
      </c>
      <c r="AU993" s="239" t="s">
        <v>143</v>
      </c>
      <c r="AV993" s="13" t="s">
        <v>81</v>
      </c>
      <c r="AW993" s="13" t="s">
        <v>30</v>
      </c>
      <c r="AX993" s="13" t="s">
        <v>73</v>
      </c>
      <c r="AY993" s="239" t="s">
        <v>134</v>
      </c>
    </row>
    <row r="994" s="14" customFormat="1">
      <c r="A994" s="14"/>
      <c r="B994" s="240"/>
      <c r="C994" s="241"/>
      <c r="D994" s="231" t="s">
        <v>145</v>
      </c>
      <c r="E994" s="242" t="s">
        <v>1</v>
      </c>
      <c r="F994" s="243" t="s">
        <v>1340</v>
      </c>
      <c r="G994" s="241"/>
      <c r="H994" s="244">
        <v>17.960000000000001</v>
      </c>
      <c r="I994" s="245"/>
      <c r="J994" s="241"/>
      <c r="K994" s="241"/>
      <c r="L994" s="246"/>
      <c r="M994" s="247"/>
      <c r="N994" s="248"/>
      <c r="O994" s="248"/>
      <c r="P994" s="248"/>
      <c r="Q994" s="248"/>
      <c r="R994" s="248"/>
      <c r="S994" s="248"/>
      <c r="T994" s="249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0" t="s">
        <v>145</v>
      </c>
      <c r="AU994" s="250" t="s">
        <v>143</v>
      </c>
      <c r="AV994" s="14" t="s">
        <v>143</v>
      </c>
      <c r="AW994" s="14" t="s">
        <v>30</v>
      </c>
      <c r="AX994" s="14" t="s">
        <v>73</v>
      </c>
      <c r="AY994" s="250" t="s">
        <v>134</v>
      </c>
    </row>
    <row r="995" s="15" customFormat="1">
      <c r="A995" s="15"/>
      <c r="B995" s="251"/>
      <c r="C995" s="252"/>
      <c r="D995" s="231" t="s">
        <v>145</v>
      </c>
      <c r="E995" s="253" t="s">
        <v>1</v>
      </c>
      <c r="F995" s="254" t="s">
        <v>168</v>
      </c>
      <c r="G995" s="252"/>
      <c r="H995" s="255">
        <v>17.960000000000001</v>
      </c>
      <c r="I995" s="256"/>
      <c r="J995" s="252"/>
      <c r="K995" s="252"/>
      <c r="L995" s="257"/>
      <c r="M995" s="258"/>
      <c r="N995" s="259"/>
      <c r="O995" s="259"/>
      <c r="P995" s="259"/>
      <c r="Q995" s="259"/>
      <c r="R995" s="259"/>
      <c r="S995" s="259"/>
      <c r="T995" s="260"/>
      <c r="U995" s="15"/>
      <c r="V995" s="15"/>
      <c r="W995" s="15"/>
      <c r="X995" s="15"/>
      <c r="Y995" s="15"/>
      <c r="Z995" s="15"/>
      <c r="AA995" s="15"/>
      <c r="AB995" s="15"/>
      <c r="AC995" s="15"/>
      <c r="AD995" s="15"/>
      <c r="AE995" s="15"/>
      <c r="AT995" s="261" t="s">
        <v>145</v>
      </c>
      <c r="AU995" s="261" t="s">
        <v>143</v>
      </c>
      <c r="AV995" s="15" t="s">
        <v>142</v>
      </c>
      <c r="AW995" s="15" t="s">
        <v>30</v>
      </c>
      <c r="AX995" s="15" t="s">
        <v>81</v>
      </c>
      <c r="AY995" s="261" t="s">
        <v>134</v>
      </c>
    </row>
    <row r="996" s="14" customFormat="1">
      <c r="A996" s="14"/>
      <c r="B996" s="240"/>
      <c r="C996" s="241"/>
      <c r="D996" s="231" t="s">
        <v>145</v>
      </c>
      <c r="E996" s="241"/>
      <c r="F996" s="243" t="s">
        <v>1341</v>
      </c>
      <c r="G996" s="241"/>
      <c r="H996" s="244">
        <v>19.396999999999998</v>
      </c>
      <c r="I996" s="245"/>
      <c r="J996" s="241"/>
      <c r="K996" s="241"/>
      <c r="L996" s="246"/>
      <c r="M996" s="247"/>
      <c r="N996" s="248"/>
      <c r="O996" s="248"/>
      <c r="P996" s="248"/>
      <c r="Q996" s="248"/>
      <c r="R996" s="248"/>
      <c r="S996" s="248"/>
      <c r="T996" s="249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0" t="s">
        <v>145</v>
      </c>
      <c r="AU996" s="250" t="s">
        <v>143</v>
      </c>
      <c r="AV996" s="14" t="s">
        <v>143</v>
      </c>
      <c r="AW996" s="14" t="s">
        <v>4</v>
      </c>
      <c r="AX996" s="14" t="s">
        <v>81</v>
      </c>
      <c r="AY996" s="250" t="s">
        <v>134</v>
      </c>
    </row>
    <row r="997" s="2" customFormat="1" ht="21.75" customHeight="1">
      <c r="A997" s="38"/>
      <c r="B997" s="39"/>
      <c r="C997" s="215" t="s">
        <v>1342</v>
      </c>
      <c r="D997" s="215" t="s">
        <v>138</v>
      </c>
      <c r="E997" s="216" t="s">
        <v>1343</v>
      </c>
      <c r="F997" s="217" t="s">
        <v>1344</v>
      </c>
      <c r="G997" s="218" t="s">
        <v>151</v>
      </c>
      <c r="H997" s="219">
        <v>21.719999999999999</v>
      </c>
      <c r="I997" s="220"/>
      <c r="J997" s="221">
        <f>ROUND(I997*H997,2)</f>
        <v>0</v>
      </c>
      <c r="K997" s="222"/>
      <c r="L997" s="44"/>
      <c r="M997" s="223" t="s">
        <v>1</v>
      </c>
      <c r="N997" s="224" t="s">
        <v>39</v>
      </c>
      <c r="O997" s="91"/>
      <c r="P997" s="225">
        <f>O997*H997</f>
        <v>0</v>
      </c>
      <c r="Q997" s="225">
        <v>0</v>
      </c>
      <c r="R997" s="225">
        <f>Q997*H997</f>
        <v>0</v>
      </c>
      <c r="S997" s="225">
        <v>0.014999999999999999</v>
      </c>
      <c r="T997" s="226">
        <f>S997*H997</f>
        <v>0.32579999999999998</v>
      </c>
      <c r="U997" s="38"/>
      <c r="V997" s="38"/>
      <c r="W997" s="38"/>
      <c r="X997" s="38"/>
      <c r="Y997" s="38"/>
      <c r="Z997" s="38"/>
      <c r="AA997" s="38"/>
      <c r="AB997" s="38"/>
      <c r="AC997" s="38"/>
      <c r="AD997" s="38"/>
      <c r="AE997" s="38"/>
      <c r="AR997" s="227" t="s">
        <v>195</v>
      </c>
      <c r="AT997" s="227" t="s">
        <v>138</v>
      </c>
      <c r="AU997" s="227" t="s">
        <v>143</v>
      </c>
      <c r="AY997" s="17" t="s">
        <v>134</v>
      </c>
      <c r="BE997" s="228">
        <f>IF(N997="základní",J997,0)</f>
        <v>0</v>
      </c>
      <c r="BF997" s="228">
        <f>IF(N997="snížená",J997,0)</f>
        <v>0</v>
      </c>
      <c r="BG997" s="228">
        <f>IF(N997="zákl. přenesená",J997,0)</f>
        <v>0</v>
      </c>
      <c r="BH997" s="228">
        <f>IF(N997="sníž. přenesená",J997,0)</f>
        <v>0</v>
      </c>
      <c r="BI997" s="228">
        <f>IF(N997="nulová",J997,0)</f>
        <v>0</v>
      </c>
      <c r="BJ997" s="17" t="s">
        <v>143</v>
      </c>
      <c r="BK997" s="228">
        <f>ROUND(I997*H997,2)</f>
        <v>0</v>
      </c>
      <c r="BL997" s="17" t="s">
        <v>195</v>
      </c>
      <c r="BM997" s="227" t="s">
        <v>1345</v>
      </c>
    </row>
    <row r="998" s="13" customFormat="1">
      <c r="A998" s="13"/>
      <c r="B998" s="229"/>
      <c r="C998" s="230"/>
      <c r="D998" s="231" t="s">
        <v>145</v>
      </c>
      <c r="E998" s="232" t="s">
        <v>1</v>
      </c>
      <c r="F998" s="233" t="s">
        <v>166</v>
      </c>
      <c r="G998" s="230"/>
      <c r="H998" s="232" t="s">
        <v>1</v>
      </c>
      <c r="I998" s="234"/>
      <c r="J998" s="230"/>
      <c r="K998" s="230"/>
      <c r="L998" s="235"/>
      <c r="M998" s="236"/>
      <c r="N998" s="237"/>
      <c r="O998" s="237"/>
      <c r="P998" s="237"/>
      <c r="Q998" s="237"/>
      <c r="R998" s="237"/>
      <c r="S998" s="237"/>
      <c r="T998" s="238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39" t="s">
        <v>145</v>
      </c>
      <c r="AU998" s="239" t="s">
        <v>143</v>
      </c>
      <c r="AV998" s="13" t="s">
        <v>81</v>
      </c>
      <c r="AW998" s="13" t="s">
        <v>30</v>
      </c>
      <c r="AX998" s="13" t="s">
        <v>73</v>
      </c>
      <c r="AY998" s="239" t="s">
        <v>134</v>
      </c>
    </row>
    <row r="999" s="14" customFormat="1">
      <c r="A999" s="14"/>
      <c r="B999" s="240"/>
      <c r="C999" s="241"/>
      <c r="D999" s="231" t="s">
        <v>145</v>
      </c>
      <c r="E999" s="242" t="s">
        <v>1</v>
      </c>
      <c r="F999" s="243" t="s">
        <v>167</v>
      </c>
      <c r="G999" s="241"/>
      <c r="H999" s="244">
        <v>21.719999999999999</v>
      </c>
      <c r="I999" s="245"/>
      <c r="J999" s="241"/>
      <c r="K999" s="241"/>
      <c r="L999" s="246"/>
      <c r="M999" s="247"/>
      <c r="N999" s="248"/>
      <c r="O999" s="248"/>
      <c r="P999" s="248"/>
      <c r="Q999" s="248"/>
      <c r="R999" s="248"/>
      <c r="S999" s="248"/>
      <c r="T999" s="249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0" t="s">
        <v>145</v>
      </c>
      <c r="AU999" s="250" t="s">
        <v>143</v>
      </c>
      <c r="AV999" s="14" t="s">
        <v>143</v>
      </c>
      <c r="AW999" s="14" t="s">
        <v>30</v>
      </c>
      <c r="AX999" s="14" t="s">
        <v>81</v>
      </c>
      <c r="AY999" s="250" t="s">
        <v>134</v>
      </c>
    </row>
    <row r="1000" s="2" customFormat="1" ht="24.15" customHeight="1">
      <c r="A1000" s="38"/>
      <c r="B1000" s="39"/>
      <c r="C1000" s="215" t="s">
        <v>1346</v>
      </c>
      <c r="D1000" s="215" t="s">
        <v>138</v>
      </c>
      <c r="E1000" s="216" t="s">
        <v>1347</v>
      </c>
      <c r="F1000" s="217" t="s">
        <v>1348</v>
      </c>
      <c r="G1000" s="218" t="s">
        <v>341</v>
      </c>
      <c r="H1000" s="219">
        <v>0.0040000000000000001</v>
      </c>
      <c r="I1000" s="220"/>
      <c r="J1000" s="221">
        <f>ROUND(I1000*H1000,2)</f>
        <v>0</v>
      </c>
      <c r="K1000" s="222"/>
      <c r="L1000" s="44"/>
      <c r="M1000" s="223" t="s">
        <v>1</v>
      </c>
      <c r="N1000" s="224" t="s">
        <v>39</v>
      </c>
      <c r="O1000" s="91"/>
      <c r="P1000" s="225">
        <f>O1000*H1000</f>
        <v>0</v>
      </c>
      <c r="Q1000" s="225">
        <v>0</v>
      </c>
      <c r="R1000" s="225">
        <f>Q1000*H1000</f>
        <v>0</v>
      </c>
      <c r="S1000" s="225">
        <v>0</v>
      </c>
      <c r="T1000" s="226">
        <f>S1000*H1000</f>
        <v>0</v>
      </c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R1000" s="227" t="s">
        <v>195</v>
      </c>
      <c r="AT1000" s="227" t="s">
        <v>138</v>
      </c>
      <c r="AU1000" s="227" t="s">
        <v>143</v>
      </c>
      <c r="AY1000" s="17" t="s">
        <v>134</v>
      </c>
      <c r="BE1000" s="228">
        <f>IF(N1000="základní",J1000,0)</f>
        <v>0</v>
      </c>
      <c r="BF1000" s="228">
        <f>IF(N1000="snížená",J1000,0)</f>
        <v>0</v>
      </c>
      <c r="BG1000" s="228">
        <f>IF(N1000="zákl. přenesená",J1000,0)</f>
        <v>0</v>
      </c>
      <c r="BH1000" s="228">
        <f>IF(N1000="sníž. přenesená",J1000,0)</f>
        <v>0</v>
      </c>
      <c r="BI1000" s="228">
        <f>IF(N1000="nulová",J1000,0)</f>
        <v>0</v>
      </c>
      <c r="BJ1000" s="17" t="s">
        <v>143</v>
      </c>
      <c r="BK1000" s="228">
        <f>ROUND(I1000*H1000,2)</f>
        <v>0</v>
      </c>
      <c r="BL1000" s="17" t="s">
        <v>195</v>
      </c>
      <c r="BM1000" s="227" t="s">
        <v>1349</v>
      </c>
    </row>
    <row r="1001" s="2" customFormat="1" ht="24.15" customHeight="1">
      <c r="A1001" s="38"/>
      <c r="B1001" s="39"/>
      <c r="C1001" s="215" t="s">
        <v>1350</v>
      </c>
      <c r="D1001" s="215" t="s">
        <v>138</v>
      </c>
      <c r="E1001" s="216" t="s">
        <v>1351</v>
      </c>
      <c r="F1001" s="217" t="s">
        <v>1352</v>
      </c>
      <c r="G1001" s="218" t="s">
        <v>341</v>
      </c>
      <c r="H1001" s="219">
        <v>0.0040000000000000001</v>
      </c>
      <c r="I1001" s="220"/>
      <c r="J1001" s="221">
        <f>ROUND(I1001*H1001,2)</f>
        <v>0</v>
      </c>
      <c r="K1001" s="222"/>
      <c r="L1001" s="44"/>
      <c r="M1001" s="223" t="s">
        <v>1</v>
      </c>
      <c r="N1001" s="224" t="s">
        <v>39</v>
      </c>
      <c r="O1001" s="91"/>
      <c r="P1001" s="225">
        <f>O1001*H1001</f>
        <v>0</v>
      </c>
      <c r="Q1001" s="225">
        <v>0</v>
      </c>
      <c r="R1001" s="225">
        <f>Q1001*H1001</f>
        <v>0</v>
      </c>
      <c r="S1001" s="225">
        <v>0</v>
      </c>
      <c r="T1001" s="226">
        <f>S1001*H1001</f>
        <v>0</v>
      </c>
      <c r="U1001" s="38"/>
      <c r="V1001" s="38"/>
      <c r="W1001" s="38"/>
      <c r="X1001" s="38"/>
      <c r="Y1001" s="38"/>
      <c r="Z1001" s="38"/>
      <c r="AA1001" s="38"/>
      <c r="AB1001" s="38"/>
      <c r="AC1001" s="38"/>
      <c r="AD1001" s="38"/>
      <c r="AE1001" s="38"/>
      <c r="AR1001" s="227" t="s">
        <v>195</v>
      </c>
      <c r="AT1001" s="227" t="s">
        <v>138</v>
      </c>
      <c r="AU1001" s="227" t="s">
        <v>143</v>
      </c>
      <c r="AY1001" s="17" t="s">
        <v>134</v>
      </c>
      <c r="BE1001" s="228">
        <f>IF(N1001="základní",J1001,0)</f>
        <v>0</v>
      </c>
      <c r="BF1001" s="228">
        <f>IF(N1001="snížená",J1001,0)</f>
        <v>0</v>
      </c>
      <c r="BG1001" s="228">
        <f>IF(N1001="zákl. přenesená",J1001,0)</f>
        <v>0</v>
      </c>
      <c r="BH1001" s="228">
        <f>IF(N1001="sníž. přenesená",J1001,0)</f>
        <v>0</v>
      </c>
      <c r="BI1001" s="228">
        <f>IF(N1001="nulová",J1001,0)</f>
        <v>0</v>
      </c>
      <c r="BJ1001" s="17" t="s">
        <v>143</v>
      </c>
      <c r="BK1001" s="228">
        <f>ROUND(I1001*H1001,2)</f>
        <v>0</v>
      </c>
      <c r="BL1001" s="17" t="s">
        <v>195</v>
      </c>
      <c r="BM1001" s="227" t="s">
        <v>1353</v>
      </c>
    </row>
    <row r="1002" s="2" customFormat="1" ht="24.15" customHeight="1">
      <c r="A1002" s="38"/>
      <c r="B1002" s="39"/>
      <c r="C1002" s="215" t="s">
        <v>1354</v>
      </c>
      <c r="D1002" s="215" t="s">
        <v>138</v>
      </c>
      <c r="E1002" s="216" t="s">
        <v>1355</v>
      </c>
      <c r="F1002" s="217" t="s">
        <v>1356</v>
      </c>
      <c r="G1002" s="218" t="s">
        <v>341</v>
      </c>
      <c r="H1002" s="219">
        <v>0.0040000000000000001</v>
      </c>
      <c r="I1002" s="220"/>
      <c r="J1002" s="221">
        <f>ROUND(I1002*H1002,2)</f>
        <v>0</v>
      </c>
      <c r="K1002" s="222"/>
      <c r="L1002" s="44"/>
      <c r="M1002" s="223" t="s">
        <v>1</v>
      </c>
      <c r="N1002" s="224" t="s">
        <v>39</v>
      </c>
      <c r="O1002" s="91"/>
      <c r="P1002" s="225">
        <f>O1002*H1002</f>
        <v>0</v>
      </c>
      <c r="Q1002" s="225">
        <v>0</v>
      </c>
      <c r="R1002" s="225">
        <f>Q1002*H1002</f>
        <v>0</v>
      </c>
      <c r="S1002" s="225">
        <v>0</v>
      </c>
      <c r="T1002" s="226">
        <f>S1002*H1002</f>
        <v>0</v>
      </c>
      <c r="U1002" s="38"/>
      <c r="V1002" s="38"/>
      <c r="W1002" s="38"/>
      <c r="X1002" s="38"/>
      <c r="Y1002" s="38"/>
      <c r="Z1002" s="38"/>
      <c r="AA1002" s="38"/>
      <c r="AB1002" s="38"/>
      <c r="AC1002" s="38"/>
      <c r="AD1002" s="38"/>
      <c r="AE1002" s="38"/>
      <c r="AR1002" s="227" t="s">
        <v>195</v>
      </c>
      <c r="AT1002" s="227" t="s">
        <v>138</v>
      </c>
      <c r="AU1002" s="227" t="s">
        <v>143</v>
      </c>
      <c r="AY1002" s="17" t="s">
        <v>134</v>
      </c>
      <c r="BE1002" s="228">
        <f>IF(N1002="základní",J1002,0)</f>
        <v>0</v>
      </c>
      <c r="BF1002" s="228">
        <f>IF(N1002="snížená",J1002,0)</f>
        <v>0</v>
      </c>
      <c r="BG1002" s="228">
        <f>IF(N1002="zákl. přenesená",J1002,0)</f>
        <v>0</v>
      </c>
      <c r="BH1002" s="228">
        <f>IF(N1002="sníž. přenesená",J1002,0)</f>
        <v>0</v>
      </c>
      <c r="BI1002" s="228">
        <f>IF(N1002="nulová",J1002,0)</f>
        <v>0</v>
      </c>
      <c r="BJ1002" s="17" t="s">
        <v>143</v>
      </c>
      <c r="BK1002" s="228">
        <f>ROUND(I1002*H1002,2)</f>
        <v>0</v>
      </c>
      <c r="BL1002" s="17" t="s">
        <v>195</v>
      </c>
      <c r="BM1002" s="227" t="s">
        <v>1357</v>
      </c>
    </row>
    <row r="1003" s="12" customFormat="1" ht="22.8" customHeight="1">
      <c r="A1003" s="12"/>
      <c r="B1003" s="199"/>
      <c r="C1003" s="200"/>
      <c r="D1003" s="201" t="s">
        <v>72</v>
      </c>
      <c r="E1003" s="213" t="s">
        <v>1358</v>
      </c>
      <c r="F1003" s="213" t="s">
        <v>1359</v>
      </c>
      <c r="G1003" s="200"/>
      <c r="H1003" s="200"/>
      <c r="I1003" s="203"/>
      <c r="J1003" s="214">
        <f>BK1003</f>
        <v>0</v>
      </c>
      <c r="K1003" s="200"/>
      <c r="L1003" s="205"/>
      <c r="M1003" s="206"/>
      <c r="N1003" s="207"/>
      <c r="O1003" s="207"/>
      <c r="P1003" s="208">
        <f>SUM(P1004:P1041)</f>
        <v>0</v>
      </c>
      <c r="Q1003" s="207"/>
      <c r="R1003" s="208">
        <f>SUM(R1004:R1041)</f>
        <v>0.230988</v>
      </c>
      <c r="S1003" s="207"/>
      <c r="T1003" s="209">
        <f>SUM(T1004:T1041)</f>
        <v>0.059687999999999998</v>
      </c>
      <c r="U1003" s="12"/>
      <c r="V1003" s="12"/>
      <c r="W1003" s="12"/>
      <c r="X1003" s="12"/>
      <c r="Y1003" s="12"/>
      <c r="Z1003" s="12"/>
      <c r="AA1003" s="12"/>
      <c r="AB1003" s="12"/>
      <c r="AC1003" s="12"/>
      <c r="AD1003" s="12"/>
      <c r="AE1003" s="12"/>
      <c r="AR1003" s="210" t="s">
        <v>143</v>
      </c>
      <c r="AT1003" s="211" t="s">
        <v>72</v>
      </c>
      <c r="AU1003" s="211" t="s">
        <v>81</v>
      </c>
      <c r="AY1003" s="210" t="s">
        <v>134</v>
      </c>
      <c r="BK1003" s="212">
        <f>SUM(BK1004:BK1041)</f>
        <v>0</v>
      </c>
    </row>
    <row r="1004" s="2" customFormat="1" ht="24.15" customHeight="1">
      <c r="A1004" s="38"/>
      <c r="B1004" s="39"/>
      <c r="C1004" s="215" t="s">
        <v>1360</v>
      </c>
      <c r="D1004" s="215" t="s">
        <v>138</v>
      </c>
      <c r="E1004" s="216" t="s">
        <v>1361</v>
      </c>
      <c r="F1004" s="217" t="s">
        <v>1362</v>
      </c>
      <c r="G1004" s="218" t="s">
        <v>151</v>
      </c>
      <c r="H1004" s="219">
        <v>21.719999999999999</v>
      </c>
      <c r="I1004" s="220"/>
      <c r="J1004" s="221">
        <f>ROUND(I1004*H1004,2)</f>
        <v>0</v>
      </c>
      <c r="K1004" s="222"/>
      <c r="L1004" s="44"/>
      <c r="M1004" s="223" t="s">
        <v>1</v>
      </c>
      <c r="N1004" s="224" t="s">
        <v>39</v>
      </c>
      <c r="O1004" s="91"/>
      <c r="P1004" s="225">
        <f>O1004*H1004</f>
        <v>0</v>
      </c>
      <c r="Q1004" s="225">
        <v>0</v>
      </c>
      <c r="R1004" s="225">
        <f>Q1004*H1004</f>
        <v>0</v>
      </c>
      <c r="S1004" s="225">
        <v>0</v>
      </c>
      <c r="T1004" s="226">
        <f>S1004*H1004</f>
        <v>0</v>
      </c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R1004" s="227" t="s">
        <v>195</v>
      </c>
      <c r="AT1004" s="227" t="s">
        <v>138</v>
      </c>
      <c r="AU1004" s="227" t="s">
        <v>143</v>
      </c>
      <c r="AY1004" s="17" t="s">
        <v>134</v>
      </c>
      <c r="BE1004" s="228">
        <f>IF(N1004="základní",J1004,0)</f>
        <v>0</v>
      </c>
      <c r="BF1004" s="228">
        <f>IF(N1004="snížená",J1004,0)</f>
        <v>0</v>
      </c>
      <c r="BG1004" s="228">
        <f>IF(N1004="zákl. přenesená",J1004,0)</f>
        <v>0</v>
      </c>
      <c r="BH1004" s="228">
        <f>IF(N1004="sníž. přenesená",J1004,0)</f>
        <v>0</v>
      </c>
      <c r="BI1004" s="228">
        <f>IF(N1004="nulová",J1004,0)</f>
        <v>0</v>
      </c>
      <c r="BJ1004" s="17" t="s">
        <v>143</v>
      </c>
      <c r="BK1004" s="228">
        <f>ROUND(I1004*H1004,2)</f>
        <v>0</v>
      </c>
      <c r="BL1004" s="17" t="s">
        <v>195</v>
      </c>
      <c r="BM1004" s="227" t="s">
        <v>1363</v>
      </c>
    </row>
    <row r="1005" s="13" customFormat="1">
      <c r="A1005" s="13"/>
      <c r="B1005" s="229"/>
      <c r="C1005" s="230"/>
      <c r="D1005" s="231" t="s">
        <v>145</v>
      </c>
      <c r="E1005" s="232" t="s">
        <v>1</v>
      </c>
      <c r="F1005" s="233" t="s">
        <v>166</v>
      </c>
      <c r="G1005" s="230"/>
      <c r="H1005" s="232" t="s">
        <v>1</v>
      </c>
      <c r="I1005" s="234"/>
      <c r="J1005" s="230"/>
      <c r="K1005" s="230"/>
      <c r="L1005" s="235"/>
      <c r="M1005" s="236"/>
      <c r="N1005" s="237"/>
      <c r="O1005" s="237"/>
      <c r="P1005" s="237"/>
      <c r="Q1005" s="237"/>
      <c r="R1005" s="237"/>
      <c r="S1005" s="237"/>
      <c r="T1005" s="238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39" t="s">
        <v>145</v>
      </c>
      <c r="AU1005" s="239" t="s">
        <v>143</v>
      </c>
      <c r="AV1005" s="13" t="s">
        <v>81</v>
      </c>
      <c r="AW1005" s="13" t="s">
        <v>30</v>
      </c>
      <c r="AX1005" s="13" t="s">
        <v>73</v>
      </c>
      <c r="AY1005" s="239" t="s">
        <v>134</v>
      </c>
    </row>
    <row r="1006" s="14" customFormat="1">
      <c r="A1006" s="14"/>
      <c r="B1006" s="240"/>
      <c r="C1006" s="241"/>
      <c r="D1006" s="231" t="s">
        <v>145</v>
      </c>
      <c r="E1006" s="242" t="s">
        <v>1</v>
      </c>
      <c r="F1006" s="243" t="s">
        <v>167</v>
      </c>
      <c r="G1006" s="241"/>
      <c r="H1006" s="244">
        <v>21.719999999999999</v>
      </c>
      <c r="I1006" s="245"/>
      <c r="J1006" s="241"/>
      <c r="K1006" s="241"/>
      <c r="L1006" s="246"/>
      <c r="M1006" s="247"/>
      <c r="N1006" s="248"/>
      <c r="O1006" s="248"/>
      <c r="P1006" s="248"/>
      <c r="Q1006" s="248"/>
      <c r="R1006" s="248"/>
      <c r="S1006" s="248"/>
      <c r="T1006" s="249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50" t="s">
        <v>145</v>
      </c>
      <c r="AU1006" s="250" t="s">
        <v>143</v>
      </c>
      <c r="AV1006" s="14" t="s">
        <v>143</v>
      </c>
      <c r="AW1006" s="14" t="s">
        <v>30</v>
      </c>
      <c r="AX1006" s="14" t="s">
        <v>73</v>
      </c>
      <c r="AY1006" s="250" t="s">
        <v>134</v>
      </c>
    </row>
    <row r="1007" s="15" customFormat="1">
      <c r="A1007" s="15"/>
      <c r="B1007" s="251"/>
      <c r="C1007" s="252"/>
      <c r="D1007" s="231" t="s">
        <v>145</v>
      </c>
      <c r="E1007" s="253" t="s">
        <v>1</v>
      </c>
      <c r="F1007" s="254" t="s">
        <v>168</v>
      </c>
      <c r="G1007" s="252"/>
      <c r="H1007" s="255">
        <v>21.719999999999999</v>
      </c>
      <c r="I1007" s="256"/>
      <c r="J1007" s="252"/>
      <c r="K1007" s="252"/>
      <c r="L1007" s="257"/>
      <c r="M1007" s="258"/>
      <c r="N1007" s="259"/>
      <c r="O1007" s="259"/>
      <c r="P1007" s="259"/>
      <c r="Q1007" s="259"/>
      <c r="R1007" s="259"/>
      <c r="S1007" s="259"/>
      <c r="T1007" s="260"/>
      <c r="U1007" s="15"/>
      <c r="V1007" s="15"/>
      <c r="W1007" s="15"/>
      <c r="X1007" s="15"/>
      <c r="Y1007" s="15"/>
      <c r="Z1007" s="15"/>
      <c r="AA1007" s="15"/>
      <c r="AB1007" s="15"/>
      <c r="AC1007" s="15"/>
      <c r="AD1007" s="15"/>
      <c r="AE1007" s="15"/>
      <c r="AT1007" s="261" t="s">
        <v>145</v>
      </c>
      <c r="AU1007" s="261" t="s">
        <v>143</v>
      </c>
      <c r="AV1007" s="15" t="s">
        <v>142</v>
      </c>
      <c r="AW1007" s="15" t="s">
        <v>30</v>
      </c>
      <c r="AX1007" s="15" t="s">
        <v>81</v>
      </c>
      <c r="AY1007" s="261" t="s">
        <v>134</v>
      </c>
    </row>
    <row r="1008" s="2" customFormat="1" ht="16.5" customHeight="1">
      <c r="A1008" s="38"/>
      <c r="B1008" s="39"/>
      <c r="C1008" s="215" t="s">
        <v>1364</v>
      </c>
      <c r="D1008" s="215" t="s">
        <v>138</v>
      </c>
      <c r="E1008" s="216" t="s">
        <v>1365</v>
      </c>
      <c r="F1008" s="217" t="s">
        <v>1366</v>
      </c>
      <c r="G1008" s="218" t="s">
        <v>151</v>
      </c>
      <c r="H1008" s="219">
        <v>21.719999999999999</v>
      </c>
      <c r="I1008" s="220"/>
      <c r="J1008" s="221">
        <f>ROUND(I1008*H1008,2)</f>
        <v>0</v>
      </c>
      <c r="K1008" s="222"/>
      <c r="L1008" s="44"/>
      <c r="M1008" s="223" t="s">
        <v>1</v>
      </c>
      <c r="N1008" s="224" t="s">
        <v>39</v>
      </c>
      <c r="O1008" s="91"/>
      <c r="P1008" s="225">
        <f>O1008*H1008</f>
        <v>0</v>
      </c>
      <c r="Q1008" s="225">
        <v>0</v>
      </c>
      <c r="R1008" s="225">
        <f>Q1008*H1008</f>
        <v>0</v>
      </c>
      <c r="S1008" s="225">
        <v>0</v>
      </c>
      <c r="T1008" s="226">
        <f>S1008*H1008</f>
        <v>0</v>
      </c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R1008" s="227" t="s">
        <v>195</v>
      </c>
      <c r="AT1008" s="227" t="s">
        <v>138</v>
      </c>
      <c r="AU1008" s="227" t="s">
        <v>143</v>
      </c>
      <c r="AY1008" s="17" t="s">
        <v>134</v>
      </c>
      <c r="BE1008" s="228">
        <f>IF(N1008="základní",J1008,0)</f>
        <v>0</v>
      </c>
      <c r="BF1008" s="228">
        <f>IF(N1008="snížená",J1008,0)</f>
        <v>0</v>
      </c>
      <c r="BG1008" s="228">
        <f>IF(N1008="zákl. přenesená",J1008,0)</f>
        <v>0</v>
      </c>
      <c r="BH1008" s="228">
        <f>IF(N1008="sníž. přenesená",J1008,0)</f>
        <v>0</v>
      </c>
      <c r="BI1008" s="228">
        <f>IF(N1008="nulová",J1008,0)</f>
        <v>0</v>
      </c>
      <c r="BJ1008" s="17" t="s">
        <v>143</v>
      </c>
      <c r="BK1008" s="228">
        <f>ROUND(I1008*H1008,2)</f>
        <v>0</v>
      </c>
      <c r="BL1008" s="17" t="s">
        <v>195</v>
      </c>
      <c r="BM1008" s="227" t="s">
        <v>1367</v>
      </c>
    </row>
    <row r="1009" s="13" customFormat="1">
      <c r="A1009" s="13"/>
      <c r="B1009" s="229"/>
      <c r="C1009" s="230"/>
      <c r="D1009" s="231" t="s">
        <v>145</v>
      </c>
      <c r="E1009" s="232" t="s">
        <v>1</v>
      </c>
      <c r="F1009" s="233" t="s">
        <v>166</v>
      </c>
      <c r="G1009" s="230"/>
      <c r="H1009" s="232" t="s">
        <v>1</v>
      </c>
      <c r="I1009" s="234"/>
      <c r="J1009" s="230"/>
      <c r="K1009" s="230"/>
      <c r="L1009" s="235"/>
      <c r="M1009" s="236"/>
      <c r="N1009" s="237"/>
      <c r="O1009" s="237"/>
      <c r="P1009" s="237"/>
      <c r="Q1009" s="237"/>
      <c r="R1009" s="237"/>
      <c r="S1009" s="237"/>
      <c r="T1009" s="238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39" t="s">
        <v>145</v>
      </c>
      <c r="AU1009" s="239" t="s">
        <v>143</v>
      </c>
      <c r="AV1009" s="13" t="s">
        <v>81</v>
      </c>
      <c r="AW1009" s="13" t="s">
        <v>30</v>
      </c>
      <c r="AX1009" s="13" t="s">
        <v>73</v>
      </c>
      <c r="AY1009" s="239" t="s">
        <v>134</v>
      </c>
    </row>
    <row r="1010" s="14" customFormat="1">
      <c r="A1010" s="14"/>
      <c r="B1010" s="240"/>
      <c r="C1010" s="241"/>
      <c r="D1010" s="231" t="s">
        <v>145</v>
      </c>
      <c r="E1010" s="242" t="s">
        <v>1</v>
      </c>
      <c r="F1010" s="243" t="s">
        <v>167</v>
      </c>
      <c r="G1010" s="241"/>
      <c r="H1010" s="244">
        <v>21.719999999999999</v>
      </c>
      <c r="I1010" s="245"/>
      <c r="J1010" s="241"/>
      <c r="K1010" s="241"/>
      <c r="L1010" s="246"/>
      <c r="M1010" s="247"/>
      <c r="N1010" s="248"/>
      <c r="O1010" s="248"/>
      <c r="P1010" s="248"/>
      <c r="Q1010" s="248"/>
      <c r="R1010" s="248"/>
      <c r="S1010" s="248"/>
      <c r="T1010" s="249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50" t="s">
        <v>145</v>
      </c>
      <c r="AU1010" s="250" t="s">
        <v>143</v>
      </c>
      <c r="AV1010" s="14" t="s">
        <v>143</v>
      </c>
      <c r="AW1010" s="14" t="s">
        <v>30</v>
      </c>
      <c r="AX1010" s="14" t="s">
        <v>73</v>
      </c>
      <c r="AY1010" s="250" t="s">
        <v>134</v>
      </c>
    </row>
    <row r="1011" s="15" customFormat="1">
      <c r="A1011" s="15"/>
      <c r="B1011" s="251"/>
      <c r="C1011" s="252"/>
      <c r="D1011" s="231" t="s">
        <v>145</v>
      </c>
      <c r="E1011" s="253" t="s">
        <v>1</v>
      </c>
      <c r="F1011" s="254" t="s">
        <v>168</v>
      </c>
      <c r="G1011" s="252"/>
      <c r="H1011" s="255">
        <v>21.719999999999999</v>
      </c>
      <c r="I1011" s="256"/>
      <c r="J1011" s="252"/>
      <c r="K1011" s="252"/>
      <c r="L1011" s="257"/>
      <c r="M1011" s="258"/>
      <c r="N1011" s="259"/>
      <c r="O1011" s="259"/>
      <c r="P1011" s="259"/>
      <c r="Q1011" s="259"/>
      <c r="R1011" s="259"/>
      <c r="S1011" s="259"/>
      <c r="T1011" s="260"/>
      <c r="U1011" s="15"/>
      <c r="V1011" s="15"/>
      <c r="W1011" s="15"/>
      <c r="X1011" s="15"/>
      <c r="Y1011" s="15"/>
      <c r="Z1011" s="15"/>
      <c r="AA1011" s="15"/>
      <c r="AB1011" s="15"/>
      <c r="AC1011" s="15"/>
      <c r="AD1011" s="15"/>
      <c r="AE1011" s="15"/>
      <c r="AT1011" s="261" t="s">
        <v>145</v>
      </c>
      <c r="AU1011" s="261" t="s">
        <v>143</v>
      </c>
      <c r="AV1011" s="15" t="s">
        <v>142</v>
      </c>
      <c r="AW1011" s="15" t="s">
        <v>30</v>
      </c>
      <c r="AX1011" s="15" t="s">
        <v>81</v>
      </c>
      <c r="AY1011" s="261" t="s">
        <v>134</v>
      </c>
    </row>
    <row r="1012" s="2" customFormat="1" ht="24.15" customHeight="1">
      <c r="A1012" s="38"/>
      <c r="B1012" s="39"/>
      <c r="C1012" s="215" t="s">
        <v>1368</v>
      </c>
      <c r="D1012" s="215" t="s">
        <v>138</v>
      </c>
      <c r="E1012" s="216" t="s">
        <v>1369</v>
      </c>
      <c r="F1012" s="217" t="s">
        <v>1370</v>
      </c>
      <c r="G1012" s="218" t="s">
        <v>151</v>
      </c>
      <c r="H1012" s="219">
        <v>21.719999999999999</v>
      </c>
      <c r="I1012" s="220"/>
      <c r="J1012" s="221">
        <f>ROUND(I1012*H1012,2)</f>
        <v>0</v>
      </c>
      <c r="K1012" s="222"/>
      <c r="L1012" s="44"/>
      <c r="M1012" s="223" t="s">
        <v>1</v>
      </c>
      <c r="N1012" s="224" t="s">
        <v>39</v>
      </c>
      <c r="O1012" s="91"/>
      <c r="P1012" s="225">
        <f>O1012*H1012</f>
        <v>0</v>
      </c>
      <c r="Q1012" s="225">
        <v>0.00020000000000000001</v>
      </c>
      <c r="R1012" s="225">
        <f>Q1012*H1012</f>
        <v>0.0043439999999999998</v>
      </c>
      <c r="S1012" s="225">
        <v>0</v>
      </c>
      <c r="T1012" s="226">
        <f>S1012*H1012</f>
        <v>0</v>
      </c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  <c r="AE1012" s="38"/>
      <c r="AR1012" s="227" t="s">
        <v>195</v>
      </c>
      <c r="AT1012" s="227" t="s">
        <v>138</v>
      </c>
      <c r="AU1012" s="227" t="s">
        <v>143</v>
      </c>
      <c r="AY1012" s="17" t="s">
        <v>134</v>
      </c>
      <c r="BE1012" s="228">
        <f>IF(N1012="základní",J1012,0)</f>
        <v>0</v>
      </c>
      <c r="BF1012" s="228">
        <f>IF(N1012="snížená",J1012,0)</f>
        <v>0</v>
      </c>
      <c r="BG1012" s="228">
        <f>IF(N1012="zákl. přenesená",J1012,0)</f>
        <v>0</v>
      </c>
      <c r="BH1012" s="228">
        <f>IF(N1012="sníž. přenesená",J1012,0)</f>
        <v>0</v>
      </c>
      <c r="BI1012" s="228">
        <f>IF(N1012="nulová",J1012,0)</f>
        <v>0</v>
      </c>
      <c r="BJ1012" s="17" t="s">
        <v>143</v>
      </c>
      <c r="BK1012" s="228">
        <f>ROUND(I1012*H1012,2)</f>
        <v>0</v>
      </c>
      <c r="BL1012" s="17" t="s">
        <v>195</v>
      </c>
      <c r="BM1012" s="227" t="s">
        <v>1371</v>
      </c>
    </row>
    <row r="1013" s="13" customFormat="1">
      <c r="A1013" s="13"/>
      <c r="B1013" s="229"/>
      <c r="C1013" s="230"/>
      <c r="D1013" s="231" t="s">
        <v>145</v>
      </c>
      <c r="E1013" s="232" t="s">
        <v>1</v>
      </c>
      <c r="F1013" s="233" t="s">
        <v>166</v>
      </c>
      <c r="G1013" s="230"/>
      <c r="H1013" s="232" t="s">
        <v>1</v>
      </c>
      <c r="I1013" s="234"/>
      <c r="J1013" s="230"/>
      <c r="K1013" s="230"/>
      <c r="L1013" s="235"/>
      <c r="M1013" s="236"/>
      <c r="N1013" s="237"/>
      <c r="O1013" s="237"/>
      <c r="P1013" s="237"/>
      <c r="Q1013" s="237"/>
      <c r="R1013" s="237"/>
      <c r="S1013" s="237"/>
      <c r="T1013" s="238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39" t="s">
        <v>145</v>
      </c>
      <c r="AU1013" s="239" t="s">
        <v>143</v>
      </c>
      <c r="AV1013" s="13" t="s">
        <v>81</v>
      </c>
      <c r="AW1013" s="13" t="s">
        <v>30</v>
      </c>
      <c r="AX1013" s="13" t="s">
        <v>73</v>
      </c>
      <c r="AY1013" s="239" t="s">
        <v>134</v>
      </c>
    </row>
    <row r="1014" s="14" customFormat="1">
      <c r="A1014" s="14"/>
      <c r="B1014" s="240"/>
      <c r="C1014" s="241"/>
      <c r="D1014" s="231" t="s">
        <v>145</v>
      </c>
      <c r="E1014" s="242" t="s">
        <v>1</v>
      </c>
      <c r="F1014" s="243" t="s">
        <v>167</v>
      </c>
      <c r="G1014" s="241"/>
      <c r="H1014" s="244">
        <v>21.719999999999999</v>
      </c>
      <c r="I1014" s="245"/>
      <c r="J1014" s="241"/>
      <c r="K1014" s="241"/>
      <c r="L1014" s="246"/>
      <c r="M1014" s="247"/>
      <c r="N1014" s="248"/>
      <c r="O1014" s="248"/>
      <c r="P1014" s="248"/>
      <c r="Q1014" s="248"/>
      <c r="R1014" s="248"/>
      <c r="S1014" s="248"/>
      <c r="T1014" s="249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50" t="s">
        <v>145</v>
      </c>
      <c r="AU1014" s="250" t="s">
        <v>143</v>
      </c>
      <c r="AV1014" s="14" t="s">
        <v>143</v>
      </c>
      <c r="AW1014" s="14" t="s">
        <v>30</v>
      </c>
      <c r="AX1014" s="14" t="s">
        <v>73</v>
      </c>
      <c r="AY1014" s="250" t="s">
        <v>134</v>
      </c>
    </row>
    <row r="1015" s="15" customFormat="1">
      <c r="A1015" s="15"/>
      <c r="B1015" s="251"/>
      <c r="C1015" s="252"/>
      <c r="D1015" s="231" t="s">
        <v>145</v>
      </c>
      <c r="E1015" s="253" t="s">
        <v>1</v>
      </c>
      <c r="F1015" s="254" t="s">
        <v>168</v>
      </c>
      <c r="G1015" s="252"/>
      <c r="H1015" s="255">
        <v>21.719999999999999</v>
      </c>
      <c r="I1015" s="256"/>
      <c r="J1015" s="252"/>
      <c r="K1015" s="252"/>
      <c r="L1015" s="257"/>
      <c r="M1015" s="258"/>
      <c r="N1015" s="259"/>
      <c r="O1015" s="259"/>
      <c r="P1015" s="259"/>
      <c r="Q1015" s="259"/>
      <c r="R1015" s="259"/>
      <c r="S1015" s="259"/>
      <c r="T1015" s="260"/>
      <c r="U1015" s="15"/>
      <c r="V1015" s="15"/>
      <c r="W1015" s="15"/>
      <c r="X1015" s="15"/>
      <c r="Y1015" s="15"/>
      <c r="Z1015" s="15"/>
      <c r="AA1015" s="15"/>
      <c r="AB1015" s="15"/>
      <c r="AC1015" s="15"/>
      <c r="AD1015" s="15"/>
      <c r="AE1015" s="15"/>
      <c r="AT1015" s="261" t="s">
        <v>145</v>
      </c>
      <c r="AU1015" s="261" t="s">
        <v>143</v>
      </c>
      <c r="AV1015" s="15" t="s">
        <v>142</v>
      </c>
      <c r="AW1015" s="15" t="s">
        <v>30</v>
      </c>
      <c r="AX1015" s="15" t="s">
        <v>81</v>
      </c>
      <c r="AY1015" s="261" t="s">
        <v>134</v>
      </c>
    </row>
    <row r="1016" s="2" customFormat="1" ht="24.15" customHeight="1">
      <c r="A1016" s="38"/>
      <c r="B1016" s="39"/>
      <c r="C1016" s="215" t="s">
        <v>1372</v>
      </c>
      <c r="D1016" s="215" t="s">
        <v>138</v>
      </c>
      <c r="E1016" s="216" t="s">
        <v>1373</v>
      </c>
      <c r="F1016" s="217" t="s">
        <v>1374</v>
      </c>
      <c r="G1016" s="218" t="s">
        <v>151</v>
      </c>
      <c r="H1016" s="219">
        <v>21.719999999999999</v>
      </c>
      <c r="I1016" s="220"/>
      <c r="J1016" s="221">
        <f>ROUND(I1016*H1016,2)</f>
        <v>0</v>
      </c>
      <c r="K1016" s="222"/>
      <c r="L1016" s="44"/>
      <c r="M1016" s="223" t="s">
        <v>1</v>
      </c>
      <c r="N1016" s="224" t="s">
        <v>39</v>
      </c>
      <c r="O1016" s="91"/>
      <c r="P1016" s="225">
        <f>O1016*H1016</f>
        <v>0</v>
      </c>
      <c r="Q1016" s="225">
        <v>0.0044999999999999997</v>
      </c>
      <c r="R1016" s="225">
        <f>Q1016*H1016</f>
        <v>0.097739999999999994</v>
      </c>
      <c r="S1016" s="225">
        <v>0</v>
      </c>
      <c r="T1016" s="226">
        <f>S1016*H1016</f>
        <v>0</v>
      </c>
      <c r="U1016" s="38"/>
      <c r="V1016" s="38"/>
      <c r="W1016" s="38"/>
      <c r="X1016" s="38"/>
      <c r="Y1016" s="38"/>
      <c r="Z1016" s="38"/>
      <c r="AA1016" s="38"/>
      <c r="AB1016" s="38"/>
      <c r="AC1016" s="38"/>
      <c r="AD1016" s="38"/>
      <c r="AE1016" s="38"/>
      <c r="AR1016" s="227" t="s">
        <v>195</v>
      </c>
      <c r="AT1016" s="227" t="s">
        <v>138</v>
      </c>
      <c r="AU1016" s="227" t="s">
        <v>143</v>
      </c>
      <c r="AY1016" s="17" t="s">
        <v>134</v>
      </c>
      <c r="BE1016" s="228">
        <f>IF(N1016="základní",J1016,0)</f>
        <v>0</v>
      </c>
      <c r="BF1016" s="228">
        <f>IF(N1016="snížená",J1016,0)</f>
        <v>0</v>
      </c>
      <c r="BG1016" s="228">
        <f>IF(N1016="zákl. přenesená",J1016,0)</f>
        <v>0</v>
      </c>
      <c r="BH1016" s="228">
        <f>IF(N1016="sníž. přenesená",J1016,0)</f>
        <v>0</v>
      </c>
      <c r="BI1016" s="228">
        <f>IF(N1016="nulová",J1016,0)</f>
        <v>0</v>
      </c>
      <c r="BJ1016" s="17" t="s">
        <v>143</v>
      </c>
      <c r="BK1016" s="228">
        <f>ROUND(I1016*H1016,2)</f>
        <v>0</v>
      </c>
      <c r="BL1016" s="17" t="s">
        <v>195</v>
      </c>
      <c r="BM1016" s="227" t="s">
        <v>1375</v>
      </c>
    </row>
    <row r="1017" s="13" customFormat="1">
      <c r="A1017" s="13"/>
      <c r="B1017" s="229"/>
      <c r="C1017" s="230"/>
      <c r="D1017" s="231" t="s">
        <v>145</v>
      </c>
      <c r="E1017" s="232" t="s">
        <v>1</v>
      </c>
      <c r="F1017" s="233" t="s">
        <v>166</v>
      </c>
      <c r="G1017" s="230"/>
      <c r="H1017" s="232" t="s">
        <v>1</v>
      </c>
      <c r="I1017" s="234"/>
      <c r="J1017" s="230"/>
      <c r="K1017" s="230"/>
      <c r="L1017" s="235"/>
      <c r="M1017" s="236"/>
      <c r="N1017" s="237"/>
      <c r="O1017" s="237"/>
      <c r="P1017" s="237"/>
      <c r="Q1017" s="237"/>
      <c r="R1017" s="237"/>
      <c r="S1017" s="237"/>
      <c r="T1017" s="238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9" t="s">
        <v>145</v>
      </c>
      <c r="AU1017" s="239" t="s">
        <v>143</v>
      </c>
      <c r="AV1017" s="13" t="s">
        <v>81</v>
      </c>
      <c r="AW1017" s="13" t="s">
        <v>30</v>
      </c>
      <c r="AX1017" s="13" t="s">
        <v>73</v>
      </c>
      <c r="AY1017" s="239" t="s">
        <v>134</v>
      </c>
    </row>
    <row r="1018" s="14" customFormat="1">
      <c r="A1018" s="14"/>
      <c r="B1018" s="240"/>
      <c r="C1018" s="241"/>
      <c r="D1018" s="231" t="s">
        <v>145</v>
      </c>
      <c r="E1018" s="242" t="s">
        <v>1</v>
      </c>
      <c r="F1018" s="243" t="s">
        <v>167</v>
      </c>
      <c r="G1018" s="241"/>
      <c r="H1018" s="244">
        <v>21.719999999999999</v>
      </c>
      <c r="I1018" s="245"/>
      <c r="J1018" s="241"/>
      <c r="K1018" s="241"/>
      <c r="L1018" s="246"/>
      <c r="M1018" s="247"/>
      <c r="N1018" s="248"/>
      <c r="O1018" s="248"/>
      <c r="P1018" s="248"/>
      <c r="Q1018" s="248"/>
      <c r="R1018" s="248"/>
      <c r="S1018" s="248"/>
      <c r="T1018" s="249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50" t="s">
        <v>145</v>
      </c>
      <c r="AU1018" s="250" t="s">
        <v>143</v>
      </c>
      <c r="AV1018" s="14" t="s">
        <v>143</v>
      </c>
      <c r="AW1018" s="14" t="s">
        <v>30</v>
      </c>
      <c r="AX1018" s="14" t="s">
        <v>73</v>
      </c>
      <c r="AY1018" s="250" t="s">
        <v>134</v>
      </c>
    </row>
    <row r="1019" s="15" customFormat="1">
      <c r="A1019" s="15"/>
      <c r="B1019" s="251"/>
      <c r="C1019" s="252"/>
      <c r="D1019" s="231" t="s">
        <v>145</v>
      </c>
      <c r="E1019" s="253" t="s">
        <v>1</v>
      </c>
      <c r="F1019" s="254" t="s">
        <v>168</v>
      </c>
      <c r="G1019" s="252"/>
      <c r="H1019" s="255">
        <v>21.719999999999999</v>
      </c>
      <c r="I1019" s="256"/>
      <c r="J1019" s="252"/>
      <c r="K1019" s="252"/>
      <c r="L1019" s="257"/>
      <c r="M1019" s="258"/>
      <c r="N1019" s="259"/>
      <c r="O1019" s="259"/>
      <c r="P1019" s="259"/>
      <c r="Q1019" s="259"/>
      <c r="R1019" s="259"/>
      <c r="S1019" s="259"/>
      <c r="T1019" s="260"/>
      <c r="U1019" s="15"/>
      <c r="V1019" s="15"/>
      <c r="W1019" s="15"/>
      <c r="X1019" s="15"/>
      <c r="Y1019" s="15"/>
      <c r="Z1019" s="15"/>
      <c r="AA1019" s="15"/>
      <c r="AB1019" s="15"/>
      <c r="AC1019" s="15"/>
      <c r="AD1019" s="15"/>
      <c r="AE1019" s="15"/>
      <c r="AT1019" s="261" t="s">
        <v>145</v>
      </c>
      <c r="AU1019" s="261" t="s">
        <v>143</v>
      </c>
      <c r="AV1019" s="15" t="s">
        <v>142</v>
      </c>
      <c r="AW1019" s="15" t="s">
        <v>30</v>
      </c>
      <c r="AX1019" s="15" t="s">
        <v>81</v>
      </c>
      <c r="AY1019" s="261" t="s">
        <v>134</v>
      </c>
    </row>
    <row r="1020" s="2" customFormat="1" ht="24.15" customHeight="1">
      <c r="A1020" s="38"/>
      <c r="B1020" s="39"/>
      <c r="C1020" s="215" t="s">
        <v>1376</v>
      </c>
      <c r="D1020" s="215" t="s">
        <v>138</v>
      </c>
      <c r="E1020" s="216" t="s">
        <v>1377</v>
      </c>
      <c r="F1020" s="217" t="s">
        <v>1378</v>
      </c>
      <c r="G1020" s="218" t="s">
        <v>151</v>
      </c>
      <c r="H1020" s="219">
        <v>21.719999999999999</v>
      </c>
      <c r="I1020" s="220"/>
      <c r="J1020" s="221">
        <f>ROUND(I1020*H1020,2)</f>
        <v>0</v>
      </c>
      <c r="K1020" s="222"/>
      <c r="L1020" s="44"/>
      <c r="M1020" s="223" t="s">
        <v>1</v>
      </c>
      <c r="N1020" s="224" t="s">
        <v>39</v>
      </c>
      <c r="O1020" s="91"/>
      <c r="P1020" s="225">
        <f>O1020*H1020</f>
        <v>0</v>
      </c>
      <c r="Q1020" s="225">
        <v>0</v>
      </c>
      <c r="R1020" s="225">
        <f>Q1020*H1020</f>
        <v>0</v>
      </c>
      <c r="S1020" s="225">
        <v>0.0025000000000000001</v>
      </c>
      <c r="T1020" s="226">
        <f>S1020*H1020</f>
        <v>0.054300000000000001</v>
      </c>
      <c r="U1020" s="38"/>
      <c r="V1020" s="38"/>
      <c r="W1020" s="38"/>
      <c r="X1020" s="38"/>
      <c r="Y1020" s="38"/>
      <c r="Z1020" s="38"/>
      <c r="AA1020" s="38"/>
      <c r="AB1020" s="38"/>
      <c r="AC1020" s="38"/>
      <c r="AD1020" s="38"/>
      <c r="AE1020" s="38"/>
      <c r="AR1020" s="227" t="s">
        <v>195</v>
      </c>
      <c r="AT1020" s="227" t="s">
        <v>138</v>
      </c>
      <c r="AU1020" s="227" t="s">
        <v>143</v>
      </c>
      <c r="AY1020" s="17" t="s">
        <v>134</v>
      </c>
      <c r="BE1020" s="228">
        <f>IF(N1020="základní",J1020,0)</f>
        <v>0</v>
      </c>
      <c r="BF1020" s="228">
        <f>IF(N1020="snížená",J1020,0)</f>
        <v>0</v>
      </c>
      <c r="BG1020" s="228">
        <f>IF(N1020="zákl. přenesená",J1020,0)</f>
        <v>0</v>
      </c>
      <c r="BH1020" s="228">
        <f>IF(N1020="sníž. přenesená",J1020,0)</f>
        <v>0</v>
      </c>
      <c r="BI1020" s="228">
        <f>IF(N1020="nulová",J1020,0)</f>
        <v>0</v>
      </c>
      <c r="BJ1020" s="17" t="s">
        <v>143</v>
      </c>
      <c r="BK1020" s="228">
        <f>ROUND(I1020*H1020,2)</f>
        <v>0</v>
      </c>
      <c r="BL1020" s="17" t="s">
        <v>195</v>
      </c>
      <c r="BM1020" s="227" t="s">
        <v>1379</v>
      </c>
    </row>
    <row r="1021" s="13" customFormat="1">
      <c r="A1021" s="13"/>
      <c r="B1021" s="229"/>
      <c r="C1021" s="230"/>
      <c r="D1021" s="231" t="s">
        <v>145</v>
      </c>
      <c r="E1021" s="232" t="s">
        <v>1</v>
      </c>
      <c r="F1021" s="233" t="s">
        <v>166</v>
      </c>
      <c r="G1021" s="230"/>
      <c r="H1021" s="232" t="s">
        <v>1</v>
      </c>
      <c r="I1021" s="234"/>
      <c r="J1021" s="230"/>
      <c r="K1021" s="230"/>
      <c r="L1021" s="235"/>
      <c r="M1021" s="236"/>
      <c r="N1021" s="237"/>
      <c r="O1021" s="237"/>
      <c r="P1021" s="237"/>
      <c r="Q1021" s="237"/>
      <c r="R1021" s="237"/>
      <c r="S1021" s="237"/>
      <c r="T1021" s="238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39" t="s">
        <v>145</v>
      </c>
      <c r="AU1021" s="239" t="s">
        <v>143</v>
      </c>
      <c r="AV1021" s="13" t="s">
        <v>81</v>
      </c>
      <c r="AW1021" s="13" t="s">
        <v>30</v>
      </c>
      <c r="AX1021" s="13" t="s">
        <v>73</v>
      </c>
      <c r="AY1021" s="239" t="s">
        <v>134</v>
      </c>
    </row>
    <row r="1022" s="14" customFormat="1">
      <c r="A1022" s="14"/>
      <c r="B1022" s="240"/>
      <c r="C1022" s="241"/>
      <c r="D1022" s="231" t="s">
        <v>145</v>
      </c>
      <c r="E1022" s="242" t="s">
        <v>1</v>
      </c>
      <c r="F1022" s="243" t="s">
        <v>167</v>
      </c>
      <c r="G1022" s="241"/>
      <c r="H1022" s="244">
        <v>21.719999999999999</v>
      </c>
      <c r="I1022" s="245"/>
      <c r="J1022" s="241"/>
      <c r="K1022" s="241"/>
      <c r="L1022" s="246"/>
      <c r="M1022" s="247"/>
      <c r="N1022" s="248"/>
      <c r="O1022" s="248"/>
      <c r="P1022" s="248"/>
      <c r="Q1022" s="248"/>
      <c r="R1022" s="248"/>
      <c r="S1022" s="248"/>
      <c r="T1022" s="249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50" t="s">
        <v>145</v>
      </c>
      <c r="AU1022" s="250" t="s">
        <v>143</v>
      </c>
      <c r="AV1022" s="14" t="s">
        <v>143</v>
      </c>
      <c r="AW1022" s="14" t="s">
        <v>30</v>
      </c>
      <c r="AX1022" s="14" t="s">
        <v>73</v>
      </c>
      <c r="AY1022" s="250" t="s">
        <v>134</v>
      </c>
    </row>
    <row r="1023" s="15" customFormat="1">
      <c r="A1023" s="15"/>
      <c r="B1023" s="251"/>
      <c r="C1023" s="252"/>
      <c r="D1023" s="231" t="s">
        <v>145</v>
      </c>
      <c r="E1023" s="253" t="s">
        <v>1</v>
      </c>
      <c r="F1023" s="254" t="s">
        <v>168</v>
      </c>
      <c r="G1023" s="252"/>
      <c r="H1023" s="255">
        <v>21.719999999999999</v>
      </c>
      <c r="I1023" s="256"/>
      <c r="J1023" s="252"/>
      <c r="K1023" s="252"/>
      <c r="L1023" s="257"/>
      <c r="M1023" s="258"/>
      <c r="N1023" s="259"/>
      <c r="O1023" s="259"/>
      <c r="P1023" s="259"/>
      <c r="Q1023" s="259"/>
      <c r="R1023" s="259"/>
      <c r="S1023" s="259"/>
      <c r="T1023" s="260"/>
      <c r="U1023" s="15"/>
      <c r="V1023" s="15"/>
      <c r="W1023" s="15"/>
      <c r="X1023" s="15"/>
      <c r="Y1023" s="15"/>
      <c r="Z1023" s="15"/>
      <c r="AA1023" s="15"/>
      <c r="AB1023" s="15"/>
      <c r="AC1023" s="15"/>
      <c r="AD1023" s="15"/>
      <c r="AE1023" s="15"/>
      <c r="AT1023" s="261" t="s">
        <v>145</v>
      </c>
      <c r="AU1023" s="261" t="s">
        <v>143</v>
      </c>
      <c r="AV1023" s="15" t="s">
        <v>142</v>
      </c>
      <c r="AW1023" s="15" t="s">
        <v>30</v>
      </c>
      <c r="AX1023" s="15" t="s">
        <v>81</v>
      </c>
      <c r="AY1023" s="261" t="s">
        <v>134</v>
      </c>
    </row>
    <row r="1024" s="2" customFormat="1" ht="21.75" customHeight="1">
      <c r="A1024" s="38"/>
      <c r="B1024" s="39"/>
      <c r="C1024" s="215" t="s">
        <v>1380</v>
      </c>
      <c r="D1024" s="215" t="s">
        <v>138</v>
      </c>
      <c r="E1024" s="216" t="s">
        <v>1381</v>
      </c>
      <c r="F1024" s="217" t="s">
        <v>1382</v>
      </c>
      <c r="G1024" s="218" t="s">
        <v>151</v>
      </c>
      <c r="H1024" s="219">
        <v>21.719999999999999</v>
      </c>
      <c r="I1024" s="220"/>
      <c r="J1024" s="221">
        <f>ROUND(I1024*H1024,2)</f>
        <v>0</v>
      </c>
      <c r="K1024" s="222"/>
      <c r="L1024" s="44"/>
      <c r="M1024" s="223" t="s">
        <v>1</v>
      </c>
      <c r="N1024" s="224" t="s">
        <v>39</v>
      </c>
      <c r="O1024" s="91"/>
      <c r="P1024" s="225">
        <f>O1024*H1024</f>
        <v>0</v>
      </c>
      <c r="Q1024" s="225">
        <v>0.00029999999999999997</v>
      </c>
      <c r="R1024" s="225">
        <f>Q1024*H1024</f>
        <v>0.0065159999999999992</v>
      </c>
      <c r="S1024" s="225">
        <v>0</v>
      </c>
      <c r="T1024" s="226">
        <f>S1024*H1024</f>
        <v>0</v>
      </c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R1024" s="227" t="s">
        <v>195</v>
      </c>
      <c r="AT1024" s="227" t="s">
        <v>138</v>
      </c>
      <c r="AU1024" s="227" t="s">
        <v>143</v>
      </c>
      <c r="AY1024" s="17" t="s">
        <v>134</v>
      </c>
      <c r="BE1024" s="228">
        <f>IF(N1024="základní",J1024,0)</f>
        <v>0</v>
      </c>
      <c r="BF1024" s="228">
        <f>IF(N1024="snížená",J1024,0)</f>
        <v>0</v>
      </c>
      <c r="BG1024" s="228">
        <f>IF(N1024="zákl. přenesená",J1024,0)</f>
        <v>0</v>
      </c>
      <c r="BH1024" s="228">
        <f>IF(N1024="sníž. přenesená",J1024,0)</f>
        <v>0</v>
      </c>
      <c r="BI1024" s="228">
        <f>IF(N1024="nulová",J1024,0)</f>
        <v>0</v>
      </c>
      <c r="BJ1024" s="17" t="s">
        <v>143</v>
      </c>
      <c r="BK1024" s="228">
        <f>ROUND(I1024*H1024,2)</f>
        <v>0</v>
      </c>
      <c r="BL1024" s="17" t="s">
        <v>195</v>
      </c>
      <c r="BM1024" s="227" t="s">
        <v>1383</v>
      </c>
    </row>
    <row r="1025" s="13" customFormat="1">
      <c r="A1025" s="13"/>
      <c r="B1025" s="229"/>
      <c r="C1025" s="230"/>
      <c r="D1025" s="231" t="s">
        <v>145</v>
      </c>
      <c r="E1025" s="232" t="s">
        <v>1</v>
      </c>
      <c r="F1025" s="233" t="s">
        <v>166</v>
      </c>
      <c r="G1025" s="230"/>
      <c r="H1025" s="232" t="s">
        <v>1</v>
      </c>
      <c r="I1025" s="234"/>
      <c r="J1025" s="230"/>
      <c r="K1025" s="230"/>
      <c r="L1025" s="235"/>
      <c r="M1025" s="236"/>
      <c r="N1025" s="237"/>
      <c r="O1025" s="237"/>
      <c r="P1025" s="237"/>
      <c r="Q1025" s="237"/>
      <c r="R1025" s="237"/>
      <c r="S1025" s="237"/>
      <c r="T1025" s="238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39" t="s">
        <v>145</v>
      </c>
      <c r="AU1025" s="239" t="s">
        <v>143</v>
      </c>
      <c r="AV1025" s="13" t="s">
        <v>81</v>
      </c>
      <c r="AW1025" s="13" t="s">
        <v>30</v>
      </c>
      <c r="AX1025" s="13" t="s">
        <v>73</v>
      </c>
      <c r="AY1025" s="239" t="s">
        <v>134</v>
      </c>
    </row>
    <row r="1026" s="14" customFormat="1">
      <c r="A1026" s="14"/>
      <c r="B1026" s="240"/>
      <c r="C1026" s="241"/>
      <c r="D1026" s="231" t="s">
        <v>145</v>
      </c>
      <c r="E1026" s="242" t="s">
        <v>1</v>
      </c>
      <c r="F1026" s="243" t="s">
        <v>167</v>
      </c>
      <c r="G1026" s="241"/>
      <c r="H1026" s="244">
        <v>21.719999999999999</v>
      </c>
      <c r="I1026" s="245"/>
      <c r="J1026" s="241"/>
      <c r="K1026" s="241"/>
      <c r="L1026" s="246"/>
      <c r="M1026" s="247"/>
      <c r="N1026" s="248"/>
      <c r="O1026" s="248"/>
      <c r="P1026" s="248"/>
      <c r="Q1026" s="248"/>
      <c r="R1026" s="248"/>
      <c r="S1026" s="248"/>
      <c r="T1026" s="249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50" t="s">
        <v>145</v>
      </c>
      <c r="AU1026" s="250" t="s">
        <v>143</v>
      </c>
      <c r="AV1026" s="14" t="s">
        <v>143</v>
      </c>
      <c r="AW1026" s="14" t="s">
        <v>30</v>
      </c>
      <c r="AX1026" s="14" t="s">
        <v>73</v>
      </c>
      <c r="AY1026" s="250" t="s">
        <v>134</v>
      </c>
    </row>
    <row r="1027" s="15" customFormat="1">
      <c r="A1027" s="15"/>
      <c r="B1027" s="251"/>
      <c r="C1027" s="252"/>
      <c r="D1027" s="231" t="s">
        <v>145</v>
      </c>
      <c r="E1027" s="253" t="s">
        <v>1</v>
      </c>
      <c r="F1027" s="254" t="s">
        <v>168</v>
      </c>
      <c r="G1027" s="252"/>
      <c r="H1027" s="255">
        <v>21.719999999999999</v>
      </c>
      <c r="I1027" s="256"/>
      <c r="J1027" s="252"/>
      <c r="K1027" s="252"/>
      <c r="L1027" s="257"/>
      <c r="M1027" s="258"/>
      <c r="N1027" s="259"/>
      <c r="O1027" s="259"/>
      <c r="P1027" s="259"/>
      <c r="Q1027" s="259"/>
      <c r="R1027" s="259"/>
      <c r="S1027" s="259"/>
      <c r="T1027" s="260"/>
      <c r="U1027" s="15"/>
      <c r="V1027" s="15"/>
      <c r="W1027" s="15"/>
      <c r="X1027" s="15"/>
      <c r="Y1027" s="15"/>
      <c r="Z1027" s="15"/>
      <c r="AA1027" s="15"/>
      <c r="AB1027" s="15"/>
      <c r="AC1027" s="15"/>
      <c r="AD1027" s="15"/>
      <c r="AE1027" s="15"/>
      <c r="AT1027" s="261" t="s">
        <v>145</v>
      </c>
      <c r="AU1027" s="261" t="s">
        <v>143</v>
      </c>
      <c r="AV1027" s="15" t="s">
        <v>142</v>
      </c>
      <c r="AW1027" s="15" t="s">
        <v>30</v>
      </c>
      <c r="AX1027" s="15" t="s">
        <v>81</v>
      </c>
      <c r="AY1027" s="261" t="s">
        <v>134</v>
      </c>
    </row>
    <row r="1028" s="2" customFormat="1" ht="44.25" customHeight="1">
      <c r="A1028" s="38"/>
      <c r="B1028" s="39"/>
      <c r="C1028" s="262" t="s">
        <v>1384</v>
      </c>
      <c r="D1028" s="262" t="s">
        <v>248</v>
      </c>
      <c r="E1028" s="263" t="s">
        <v>1385</v>
      </c>
      <c r="F1028" s="264" t="s">
        <v>1386</v>
      </c>
      <c r="G1028" s="265" t="s">
        <v>151</v>
      </c>
      <c r="H1028" s="266">
        <v>23.891999999999999</v>
      </c>
      <c r="I1028" s="267"/>
      <c r="J1028" s="268">
        <f>ROUND(I1028*H1028,2)</f>
        <v>0</v>
      </c>
      <c r="K1028" s="269"/>
      <c r="L1028" s="270"/>
      <c r="M1028" s="271" t="s">
        <v>1</v>
      </c>
      <c r="N1028" s="272" t="s">
        <v>39</v>
      </c>
      <c r="O1028" s="91"/>
      <c r="P1028" s="225">
        <f>O1028*H1028</f>
        <v>0</v>
      </c>
      <c r="Q1028" s="225">
        <v>0.0051000000000000004</v>
      </c>
      <c r="R1028" s="225">
        <f>Q1028*H1028</f>
        <v>0.12184920000000001</v>
      </c>
      <c r="S1028" s="225">
        <v>0</v>
      </c>
      <c r="T1028" s="226">
        <f>S1028*H1028</f>
        <v>0</v>
      </c>
      <c r="U1028" s="38"/>
      <c r="V1028" s="38"/>
      <c r="W1028" s="38"/>
      <c r="X1028" s="38"/>
      <c r="Y1028" s="38"/>
      <c r="Z1028" s="38"/>
      <c r="AA1028" s="38"/>
      <c r="AB1028" s="38"/>
      <c r="AC1028" s="38"/>
      <c r="AD1028" s="38"/>
      <c r="AE1028" s="38"/>
      <c r="AR1028" s="227" t="s">
        <v>386</v>
      </c>
      <c r="AT1028" s="227" t="s">
        <v>248</v>
      </c>
      <c r="AU1028" s="227" t="s">
        <v>143</v>
      </c>
      <c r="AY1028" s="17" t="s">
        <v>134</v>
      </c>
      <c r="BE1028" s="228">
        <f>IF(N1028="základní",J1028,0)</f>
        <v>0</v>
      </c>
      <c r="BF1028" s="228">
        <f>IF(N1028="snížená",J1028,0)</f>
        <v>0</v>
      </c>
      <c r="BG1028" s="228">
        <f>IF(N1028="zákl. přenesená",J1028,0)</f>
        <v>0</v>
      </c>
      <c r="BH1028" s="228">
        <f>IF(N1028="sníž. přenesená",J1028,0)</f>
        <v>0</v>
      </c>
      <c r="BI1028" s="228">
        <f>IF(N1028="nulová",J1028,0)</f>
        <v>0</v>
      </c>
      <c r="BJ1028" s="17" t="s">
        <v>143</v>
      </c>
      <c r="BK1028" s="228">
        <f>ROUND(I1028*H1028,2)</f>
        <v>0</v>
      </c>
      <c r="BL1028" s="17" t="s">
        <v>195</v>
      </c>
      <c r="BM1028" s="227" t="s">
        <v>1387</v>
      </c>
    </row>
    <row r="1029" s="14" customFormat="1">
      <c r="A1029" s="14"/>
      <c r="B1029" s="240"/>
      <c r="C1029" s="241"/>
      <c r="D1029" s="231" t="s">
        <v>145</v>
      </c>
      <c r="E1029" s="241"/>
      <c r="F1029" s="243" t="s">
        <v>1388</v>
      </c>
      <c r="G1029" s="241"/>
      <c r="H1029" s="244">
        <v>23.891999999999999</v>
      </c>
      <c r="I1029" s="245"/>
      <c r="J1029" s="241"/>
      <c r="K1029" s="241"/>
      <c r="L1029" s="246"/>
      <c r="M1029" s="247"/>
      <c r="N1029" s="248"/>
      <c r="O1029" s="248"/>
      <c r="P1029" s="248"/>
      <c r="Q1029" s="248"/>
      <c r="R1029" s="248"/>
      <c r="S1029" s="248"/>
      <c r="T1029" s="249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0" t="s">
        <v>145</v>
      </c>
      <c r="AU1029" s="250" t="s">
        <v>143</v>
      </c>
      <c r="AV1029" s="14" t="s">
        <v>143</v>
      </c>
      <c r="AW1029" s="14" t="s">
        <v>4</v>
      </c>
      <c r="AX1029" s="14" t="s">
        <v>81</v>
      </c>
      <c r="AY1029" s="250" t="s">
        <v>134</v>
      </c>
    </row>
    <row r="1030" s="2" customFormat="1" ht="21.75" customHeight="1">
      <c r="A1030" s="38"/>
      <c r="B1030" s="39"/>
      <c r="C1030" s="215" t="s">
        <v>1389</v>
      </c>
      <c r="D1030" s="215" t="s">
        <v>138</v>
      </c>
      <c r="E1030" s="216" t="s">
        <v>1390</v>
      </c>
      <c r="F1030" s="217" t="s">
        <v>1391</v>
      </c>
      <c r="G1030" s="218" t="s">
        <v>301</v>
      </c>
      <c r="H1030" s="219">
        <v>17.960000000000001</v>
      </c>
      <c r="I1030" s="220"/>
      <c r="J1030" s="221">
        <f>ROUND(I1030*H1030,2)</f>
        <v>0</v>
      </c>
      <c r="K1030" s="222"/>
      <c r="L1030" s="44"/>
      <c r="M1030" s="223" t="s">
        <v>1</v>
      </c>
      <c r="N1030" s="224" t="s">
        <v>39</v>
      </c>
      <c r="O1030" s="91"/>
      <c r="P1030" s="225">
        <f>O1030*H1030</f>
        <v>0</v>
      </c>
      <c r="Q1030" s="225">
        <v>0</v>
      </c>
      <c r="R1030" s="225">
        <f>Q1030*H1030</f>
        <v>0</v>
      </c>
      <c r="S1030" s="225">
        <v>0.00029999999999999997</v>
      </c>
      <c r="T1030" s="226">
        <f>S1030*H1030</f>
        <v>0.0053879999999999996</v>
      </c>
      <c r="U1030" s="38"/>
      <c r="V1030" s="38"/>
      <c r="W1030" s="38"/>
      <c r="X1030" s="38"/>
      <c r="Y1030" s="38"/>
      <c r="Z1030" s="38"/>
      <c r="AA1030" s="38"/>
      <c r="AB1030" s="38"/>
      <c r="AC1030" s="38"/>
      <c r="AD1030" s="38"/>
      <c r="AE1030" s="38"/>
      <c r="AR1030" s="227" t="s">
        <v>195</v>
      </c>
      <c r="AT1030" s="227" t="s">
        <v>138</v>
      </c>
      <c r="AU1030" s="227" t="s">
        <v>143</v>
      </c>
      <c r="AY1030" s="17" t="s">
        <v>134</v>
      </c>
      <c r="BE1030" s="228">
        <f>IF(N1030="základní",J1030,0)</f>
        <v>0</v>
      </c>
      <c r="BF1030" s="228">
        <f>IF(N1030="snížená",J1030,0)</f>
        <v>0</v>
      </c>
      <c r="BG1030" s="228">
        <f>IF(N1030="zákl. přenesená",J1030,0)</f>
        <v>0</v>
      </c>
      <c r="BH1030" s="228">
        <f>IF(N1030="sníž. přenesená",J1030,0)</f>
        <v>0</v>
      </c>
      <c r="BI1030" s="228">
        <f>IF(N1030="nulová",J1030,0)</f>
        <v>0</v>
      </c>
      <c r="BJ1030" s="17" t="s">
        <v>143</v>
      </c>
      <c r="BK1030" s="228">
        <f>ROUND(I1030*H1030,2)</f>
        <v>0</v>
      </c>
      <c r="BL1030" s="17" t="s">
        <v>195</v>
      </c>
      <c r="BM1030" s="227" t="s">
        <v>1392</v>
      </c>
    </row>
    <row r="1031" s="13" customFormat="1">
      <c r="A1031" s="13"/>
      <c r="B1031" s="229"/>
      <c r="C1031" s="230"/>
      <c r="D1031" s="231" t="s">
        <v>145</v>
      </c>
      <c r="E1031" s="232" t="s">
        <v>1</v>
      </c>
      <c r="F1031" s="233" t="s">
        <v>166</v>
      </c>
      <c r="G1031" s="230"/>
      <c r="H1031" s="232" t="s">
        <v>1</v>
      </c>
      <c r="I1031" s="234"/>
      <c r="J1031" s="230"/>
      <c r="K1031" s="230"/>
      <c r="L1031" s="235"/>
      <c r="M1031" s="236"/>
      <c r="N1031" s="237"/>
      <c r="O1031" s="237"/>
      <c r="P1031" s="237"/>
      <c r="Q1031" s="237"/>
      <c r="R1031" s="237"/>
      <c r="S1031" s="237"/>
      <c r="T1031" s="238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39" t="s">
        <v>145</v>
      </c>
      <c r="AU1031" s="239" t="s">
        <v>143</v>
      </c>
      <c r="AV1031" s="13" t="s">
        <v>81</v>
      </c>
      <c r="AW1031" s="13" t="s">
        <v>30</v>
      </c>
      <c r="AX1031" s="13" t="s">
        <v>73</v>
      </c>
      <c r="AY1031" s="239" t="s">
        <v>134</v>
      </c>
    </row>
    <row r="1032" s="14" customFormat="1">
      <c r="A1032" s="14"/>
      <c r="B1032" s="240"/>
      <c r="C1032" s="241"/>
      <c r="D1032" s="231" t="s">
        <v>145</v>
      </c>
      <c r="E1032" s="242" t="s">
        <v>1</v>
      </c>
      <c r="F1032" s="243" t="s">
        <v>1340</v>
      </c>
      <c r="G1032" s="241"/>
      <c r="H1032" s="244">
        <v>17.960000000000001</v>
      </c>
      <c r="I1032" s="245"/>
      <c r="J1032" s="241"/>
      <c r="K1032" s="241"/>
      <c r="L1032" s="246"/>
      <c r="M1032" s="247"/>
      <c r="N1032" s="248"/>
      <c r="O1032" s="248"/>
      <c r="P1032" s="248"/>
      <c r="Q1032" s="248"/>
      <c r="R1032" s="248"/>
      <c r="S1032" s="248"/>
      <c r="T1032" s="249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50" t="s">
        <v>145</v>
      </c>
      <c r="AU1032" s="250" t="s">
        <v>143</v>
      </c>
      <c r="AV1032" s="14" t="s">
        <v>143</v>
      </c>
      <c r="AW1032" s="14" t="s">
        <v>30</v>
      </c>
      <c r="AX1032" s="14" t="s">
        <v>73</v>
      </c>
      <c r="AY1032" s="250" t="s">
        <v>134</v>
      </c>
    </row>
    <row r="1033" s="15" customFormat="1">
      <c r="A1033" s="15"/>
      <c r="B1033" s="251"/>
      <c r="C1033" s="252"/>
      <c r="D1033" s="231" t="s">
        <v>145</v>
      </c>
      <c r="E1033" s="253" t="s">
        <v>1</v>
      </c>
      <c r="F1033" s="254" t="s">
        <v>168</v>
      </c>
      <c r="G1033" s="252"/>
      <c r="H1033" s="255">
        <v>17.960000000000001</v>
      </c>
      <c r="I1033" s="256"/>
      <c r="J1033" s="252"/>
      <c r="K1033" s="252"/>
      <c r="L1033" s="257"/>
      <c r="M1033" s="258"/>
      <c r="N1033" s="259"/>
      <c r="O1033" s="259"/>
      <c r="P1033" s="259"/>
      <c r="Q1033" s="259"/>
      <c r="R1033" s="259"/>
      <c r="S1033" s="259"/>
      <c r="T1033" s="260"/>
      <c r="U1033" s="15"/>
      <c r="V1033" s="15"/>
      <c r="W1033" s="15"/>
      <c r="X1033" s="15"/>
      <c r="Y1033" s="15"/>
      <c r="Z1033" s="15"/>
      <c r="AA1033" s="15"/>
      <c r="AB1033" s="15"/>
      <c r="AC1033" s="15"/>
      <c r="AD1033" s="15"/>
      <c r="AE1033" s="15"/>
      <c r="AT1033" s="261" t="s">
        <v>145</v>
      </c>
      <c r="AU1033" s="261" t="s">
        <v>143</v>
      </c>
      <c r="AV1033" s="15" t="s">
        <v>142</v>
      </c>
      <c r="AW1033" s="15" t="s">
        <v>30</v>
      </c>
      <c r="AX1033" s="15" t="s">
        <v>81</v>
      </c>
      <c r="AY1033" s="261" t="s">
        <v>134</v>
      </c>
    </row>
    <row r="1034" s="2" customFormat="1" ht="16.5" customHeight="1">
      <c r="A1034" s="38"/>
      <c r="B1034" s="39"/>
      <c r="C1034" s="215" t="s">
        <v>1393</v>
      </c>
      <c r="D1034" s="215" t="s">
        <v>138</v>
      </c>
      <c r="E1034" s="216" t="s">
        <v>1394</v>
      </c>
      <c r="F1034" s="217" t="s">
        <v>1395</v>
      </c>
      <c r="G1034" s="218" t="s">
        <v>301</v>
      </c>
      <c r="H1034" s="219">
        <v>17.960000000000001</v>
      </c>
      <c r="I1034" s="220"/>
      <c r="J1034" s="221">
        <f>ROUND(I1034*H1034,2)</f>
        <v>0</v>
      </c>
      <c r="K1034" s="222"/>
      <c r="L1034" s="44"/>
      <c r="M1034" s="223" t="s">
        <v>1</v>
      </c>
      <c r="N1034" s="224" t="s">
        <v>39</v>
      </c>
      <c r="O1034" s="91"/>
      <c r="P1034" s="225">
        <f>O1034*H1034</f>
        <v>0</v>
      </c>
      <c r="Q1034" s="225">
        <v>3.0000000000000001E-05</v>
      </c>
      <c r="R1034" s="225">
        <f>Q1034*H1034</f>
        <v>0.00053880000000000009</v>
      </c>
      <c r="S1034" s="225">
        <v>0</v>
      </c>
      <c r="T1034" s="226">
        <f>S1034*H1034</f>
        <v>0</v>
      </c>
      <c r="U1034" s="38"/>
      <c r="V1034" s="38"/>
      <c r="W1034" s="38"/>
      <c r="X1034" s="38"/>
      <c r="Y1034" s="38"/>
      <c r="Z1034" s="38"/>
      <c r="AA1034" s="38"/>
      <c r="AB1034" s="38"/>
      <c r="AC1034" s="38"/>
      <c r="AD1034" s="38"/>
      <c r="AE1034" s="38"/>
      <c r="AR1034" s="227" t="s">
        <v>195</v>
      </c>
      <c r="AT1034" s="227" t="s">
        <v>138</v>
      </c>
      <c r="AU1034" s="227" t="s">
        <v>143</v>
      </c>
      <c r="AY1034" s="17" t="s">
        <v>134</v>
      </c>
      <c r="BE1034" s="228">
        <f>IF(N1034="základní",J1034,0)</f>
        <v>0</v>
      </c>
      <c r="BF1034" s="228">
        <f>IF(N1034="snížená",J1034,0)</f>
        <v>0</v>
      </c>
      <c r="BG1034" s="228">
        <f>IF(N1034="zákl. přenesená",J1034,0)</f>
        <v>0</v>
      </c>
      <c r="BH1034" s="228">
        <f>IF(N1034="sníž. přenesená",J1034,0)</f>
        <v>0</v>
      </c>
      <c r="BI1034" s="228">
        <f>IF(N1034="nulová",J1034,0)</f>
        <v>0</v>
      </c>
      <c r="BJ1034" s="17" t="s">
        <v>143</v>
      </c>
      <c r="BK1034" s="228">
        <f>ROUND(I1034*H1034,2)</f>
        <v>0</v>
      </c>
      <c r="BL1034" s="17" t="s">
        <v>195</v>
      </c>
      <c r="BM1034" s="227" t="s">
        <v>1396</v>
      </c>
    </row>
    <row r="1035" s="13" customFormat="1">
      <c r="A1035" s="13"/>
      <c r="B1035" s="229"/>
      <c r="C1035" s="230"/>
      <c r="D1035" s="231" t="s">
        <v>145</v>
      </c>
      <c r="E1035" s="232" t="s">
        <v>1</v>
      </c>
      <c r="F1035" s="233" t="s">
        <v>1335</v>
      </c>
      <c r="G1035" s="230"/>
      <c r="H1035" s="232" t="s">
        <v>1</v>
      </c>
      <c r="I1035" s="234"/>
      <c r="J1035" s="230"/>
      <c r="K1035" s="230"/>
      <c r="L1035" s="235"/>
      <c r="M1035" s="236"/>
      <c r="N1035" s="237"/>
      <c r="O1035" s="237"/>
      <c r="P1035" s="237"/>
      <c r="Q1035" s="237"/>
      <c r="R1035" s="237"/>
      <c r="S1035" s="237"/>
      <c r="T1035" s="238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39" t="s">
        <v>145</v>
      </c>
      <c r="AU1035" s="239" t="s">
        <v>143</v>
      </c>
      <c r="AV1035" s="13" t="s">
        <v>81</v>
      </c>
      <c r="AW1035" s="13" t="s">
        <v>30</v>
      </c>
      <c r="AX1035" s="13" t="s">
        <v>73</v>
      </c>
      <c r="AY1035" s="239" t="s">
        <v>134</v>
      </c>
    </row>
    <row r="1036" s="13" customFormat="1">
      <c r="A1036" s="13"/>
      <c r="B1036" s="229"/>
      <c r="C1036" s="230"/>
      <c r="D1036" s="231" t="s">
        <v>145</v>
      </c>
      <c r="E1036" s="232" t="s">
        <v>1</v>
      </c>
      <c r="F1036" s="233" t="s">
        <v>166</v>
      </c>
      <c r="G1036" s="230"/>
      <c r="H1036" s="232" t="s">
        <v>1</v>
      </c>
      <c r="I1036" s="234"/>
      <c r="J1036" s="230"/>
      <c r="K1036" s="230"/>
      <c r="L1036" s="235"/>
      <c r="M1036" s="236"/>
      <c r="N1036" s="237"/>
      <c r="O1036" s="237"/>
      <c r="P1036" s="237"/>
      <c r="Q1036" s="237"/>
      <c r="R1036" s="237"/>
      <c r="S1036" s="237"/>
      <c r="T1036" s="238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39" t="s">
        <v>145</v>
      </c>
      <c r="AU1036" s="239" t="s">
        <v>143</v>
      </c>
      <c r="AV1036" s="13" t="s">
        <v>81</v>
      </c>
      <c r="AW1036" s="13" t="s">
        <v>30</v>
      </c>
      <c r="AX1036" s="13" t="s">
        <v>73</v>
      </c>
      <c r="AY1036" s="239" t="s">
        <v>134</v>
      </c>
    </row>
    <row r="1037" s="14" customFormat="1">
      <c r="A1037" s="14"/>
      <c r="B1037" s="240"/>
      <c r="C1037" s="241"/>
      <c r="D1037" s="231" t="s">
        <v>145</v>
      </c>
      <c r="E1037" s="242" t="s">
        <v>1</v>
      </c>
      <c r="F1037" s="243" t="s">
        <v>1340</v>
      </c>
      <c r="G1037" s="241"/>
      <c r="H1037" s="244">
        <v>17.960000000000001</v>
      </c>
      <c r="I1037" s="245"/>
      <c r="J1037" s="241"/>
      <c r="K1037" s="241"/>
      <c r="L1037" s="246"/>
      <c r="M1037" s="247"/>
      <c r="N1037" s="248"/>
      <c r="O1037" s="248"/>
      <c r="P1037" s="248"/>
      <c r="Q1037" s="248"/>
      <c r="R1037" s="248"/>
      <c r="S1037" s="248"/>
      <c r="T1037" s="249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0" t="s">
        <v>145</v>
      </c>
      <c r="AU1037" s="250" t="s">
        <v>143</v>
      </c>
      <c r="AV1037" s="14" t="s">
        <v>143</v>
      </c>
      <c r="AW1037" s="14" t="s">
        <v>30</v>
      </c>
      <c r="AX1037" s="14" t="s">
        <v>73</v>
      </c>
      <c r="AY1037" s="250" t="s">
        <v>134</v>
      </c>
    </row>
    <row r="1038" s="15" customFormat="1">
      <c r="A1038" s="15"/>
      <c r="B1038" s="251"/>
      <c r="C1038" s="252"/>
      <c r="D1038" s="231" t="s">
        <v>145</v>
      </c>
      <c r="E1038" s="253" t="s">
        <v>1</v>
      </c>
      <c r="F1038" s="254" t="s">
        <v>168</v>
      </c>
      <c r="G1038" s="252"/>
      <c r="H1038" s="255">
        <v>17.960000000000001</v>
      </c>
      <c r="I1038" s="256"/>
      <c r="J1038" s="252"/>
      <c r="K1038" s="252"/>
      <c r="L1038" s="257"/>
      <c r="M1038" s="258"/>
      <c r="N1038" s="259"/>
      <c r="O1038" s="259"/>
      <c r="P1038" s="259"/>
      <c r="Q1038" s="259"/>
      <c r="R1038" s="259"/>
      <c r="S1038" s="259"/>
      <c r="T1038" s="260"/>
      <c r="U1038" s="15"/>
      <c r="V1038" s="15"/>
      <c r="W1038" s="15"/>
      <c r="X1038" s="15"/>
      <c r="Y1038" s="15"/>
      <c r="Z1038" s="15"/>
      <c r="AA1038" s="15"/>
      <c r="AB1038" s="15"/>
      <c r="AC1038" s="15"/>
      <c r="AD1038" s="15"/>
      <c r="AE1038" s="15"/>
      <c r="AT1038" s="261" t="s">
        <v>145</v>
      </c>
      <c r="AU1038" s="261" t="s">
        <v>143</v>
      </c>
      <c r="AV1038" s="15" t="s">
        <v>142</v>
      </c>
      <c r="AW1038" s="15" t="s">
        <v>30</v>
      </c>
      <c r="AX1038" s="15" t="s">
        <v>81</v>
      </c>
      <c r="AY1038" s="261" t="s">
        <v>134</v>
      </c>
    </row>
    <row r="1039" s="2" customFormat="1" ht="24.15" customHeight="1">
      <c r="A1039" s="38"/>
      <c r="B1039" s="39"/>
      <c r="C1039" s="215" t="s">
        <v>1397</v>
      </c>
      <c r="D1039" s="215" t="s">
        <v>138</v>
      </c>
      <c r="E1039" s="216" t="s">
        <v>1398</v>
      </c>
      <c r="F1039" s="217" t="s">
        <v>1399</v>
      </c>
      <c r="G1039" s="218" t="s">
        <v>341</v>
      </c>
      <c r="H1039" s="219">
        <v>0.23100000000000001</v>
      </c>
      <c r="I1039" s="220"/>
      <c r="J1039" s="221">
        <f>ROUND(I1039*H1039,2)</f>
        <v>0</v>
      </c>
      <c r="K1039" s="222"/>
      <c r="L1039" s="44"/>
      <c r="M1039" s="223" t="s">
        <v>1</v>
      </c>
      <c r="N1039" s="224" t="s">
        <v>39</v>
      </c>
      <c r="O1039" s="91"/>
      <c r="P1039" s="225">
        <f>O1039*H1039</f>
        <v>0</v>
      </c>
      <c r="Q1039" s="225">
        <v>0</v>
      </c>
      <c r="R1039" s="225">
        <f>Q1039*H1039</f>
        <v>0</v>
      </c>
      <c r="S1039" s="225">
        <v>0</v>
      </c>
      <c r="T1039" s="226">
        <f>S1039*H1039</f>
        <v>0</v>
      </c>
      <c r="U1039" s="38"/>
      <c r="V1039" s="38"/>
      <c r="W1039" s="38"/>
      <c r="X1039" s="38"/>
      <c r="Y1039" s="38"/>
      <c r="Z1039" s="38"/>
      <c r="AA1039" s="38"/>
      <c r="AB1039" s="38"/>
      <c r="AC1039" s="38"/>
      <c r="AD1039" s="38"/>
      <c r="AE1039" s="38"/>
      <c r="AR1039" s="227" t="s">
        <v>195</v>
      </c>
      <c r="AT1039" s="227" t="s">
        <v>138</v>
      </c>
      <c r="AU1039" s="227" t="s">
        <v>143</v>
      </c>
      <c r="AY1039" s="17" t="s">
        <v>134</v>
      </c>
      <c r="BE1039" s="228">
        <f>IF(N1039="základní",J1039,0)</f>
        <v>0</v>
      </c>
      <c r="BF1039" s="228">
        <f>IF(N1039="snížená",J1039,0)</f>
        <v>0</v>
      </c>
      <c r="BG1039" s="228">
        <f>IF(N1039="zákl. přenesená",J1039,0)</f>
        <v>0</v>
      </c>
      <c r="BH1039" s="228">
        <f>IF(N1039="sníž. přenesená",J1039,0)</f>
        <v>0</v>
      </c>
      <c r="BI1039" s="228">
        <f>IF(N1039="nulová",J1039,0)</f>
        <v>0</v>
      </c>
      <c r="BJ1039" s="17" t="s">
        <v>143</v>
      </c>
      <c r="BK1039" s="228">
        <f>ROUND(I1039*H1039,2)</f>
        <v>0</v>
      </c>
      <c r="BL1039" s="17" t="s">
        <v>195</v>
      </c>
      <c r="BM1039" s="227" t="s">
        <v>1400</v>
      </c>
    </row>
    <row r="1040" s="2" customFormat="1" ht="24.15" customHeight="1">
      <c r="A1040" s="38"/>
      <c r="B1040" s="39"/>
      <c r="C1040" s="215" t="s">
        <v>1401</v>
      </c>
      <c r="D1040" s="215" t="s">
        <v>138</v>
      </c>
      <c r="E1040" s="216" t="s">
        <v>1402</v>
      </c>
      <c r="F1040" s="217" t="s">
        <v>1403</v>
      </c>
      <c r="G1040" s="218" t="s">
        <v>341</v>
      </c>
      <c r="H1040" s="219">
        <v>0.23100000000000001</v>
      </c>
      <c r="I1040" s="220"/>
      <c r="J1040" s="221">
        <f>ROUND(I1040*H1040,2)</f>
        <v>0</v>
      </c>
      <c r="K1040" s="222"/>
      <c r="L1040" s="44"/>
      <c r="M1040" s="223" t="s">
        <v>1</v>
      </c>
      <c r="N1040" s="224" t="s">
        <v>39</v>
      </c>
      <c r="O1040" s="91"/>
      <c r="P1040" s="225">
        <f>O1040*H1040</f>
        <v>0</v>
      </c>
      <c r="Q1040" s="225">
        <v>0</v>
      </c>
      <c r="R1040" s="225">
        <f>Q1040*H1040</f>
        <v>0</v>
      </c>
      <c r="S1040" s="225">
        <v>0</v>
      </c>
      <c r="T1040" s="226">
        <f>S1040*H1040</f>
        <v>0</v>
      </c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  <c r="AE1040" s="38"/>
      <c r="AR1040" s="227" t="s">
        <v>195</v>
      </c>
      <c r="AT1040" s="227" t="s">
        <v>138</v>
      </c>
      <c r="AU1040" s="227" t="s">
        <v>143</v>
      </c>
      <c r="AY1040" s="17" t="s">
        <v>134</v>
      </c>
      <c r="BE1040" s="228">
        <f>IF(N1040="základní",J1040,0)</f>
        <v>0</v>
      </c>
      <c r="BF1040" s="228">
        <f>IF(N1040="snížená",J1040,0)</f>
        <v>0</v>
      </c>
      <c r="BG1040" s="228">
        <f>IF(N1040="zákl. přenesená",J1040,0)</f>
        <v>0</v>
      </c>
      <c r="BH1040" s="228">
        <f>IF(N1040="sníž. přenesená",J1040,0)</f>
        <v>0</v>
      </c>
      <c r="BI1040" s="228">
        <f>IF(N1040="nulová",J1040,0)</f>
        <v>0</v>
      </c>
      <c r="BJ1040" s="17" t="s">
        <v>143</v>
      </c>
      <c r="BK1040" s="228">
        <f>ROUND(I1040*H1040,2)</f>
        <v>0</v>
      </c>
      <c r="BL1040" s="17" t="s">
        <v>195</v>
      </c>
      <c r="BM1040" s="227" t="s">
        <v>1404</v>
      </c>
    </row>
    <row r="1041" s="2" customFormat="1" ht="24.15" customHeight="1">
      <c r="A1041" s="38"/>
      <c r="B1041" s="39"/>
      <c r="C1041" s="215" t="s">
        <v>1405</v>
      </c>
      <c r="D1041" s="215" t="s">
        <v>138</v>
      </c>
      <c r="E1041" s="216" t="s">
        <v>1406</v>
      </c>
      <c r="F1041" s="217" t="s">
        <v>1407</v>
      </c>
      <c r="G1041" s="218" t="s">
        <v>341</v>
      </c>
      <c r="H1041" s="219">
        <v>0.23100000000000001</v>
      </c>
      <c r="I1041" s="220"/>
      <c r="J1041" s="221">
        <f>ROUND(I1041*H1041,2)</f>
        <v>0</v>
      </c>
      <c r="K1041" s="222"/>
      <c r="L1041" s="44"/>
      <c r="M1041" s="223" t="s">
        <v>1</v>
      </c>
      <c r="N1041" s="224" t="s">
        <v>39</v>
      </c>
      <c r="O1041" s="91"/>
      <c r="P1041" s="225">
        <f>O1041*H1041</f>
        <v>0</v>
      </c>
      <c r="Q1041" s="225">
        <v>0</v>
      </c>
      <c r="R1041" s="225">
        <f>Q1041*H1041</f>
        <v>0</v>
      </c>
      <c r="S1041" s="225">
        <v>0</v>
      </c>
      <c r="T1041" s="226">
        <f>S1041*H1041</f>
        <v>0</v>
      </c>
      <c r="U1041" s="38"/>
      <c r="V1041" s="38"/>
      <c r="W1041" s="38"/>
      <c r="X1041" s="38"/>
      <c r="Y1041" s="38"/>
      <c r="Z1041" s="38"/>
      <c r="AA1041" s="38"/>
      <c r="AB1041" s="38"/>
      <c r="AC1041" s="38"/>
      <c r="AD1041" s="38"/>
      <c r="AE1041" s="38"/>
      <c r="AR1041" s="227" t="s">
        <v>195</v>
      </c>
      <c r="AT1041" s="227" t="s">
        <v>138</v>
      </c>
      <c r="AU1041" s="227" t="s">
        <v>143</v>
      </c>
      <c r="AY1041" s="17" t="s">
        <v>134</v>
      </c>
      <c r="BE1041" s="228">
        <f>IF(N1041="základní",J1041,0)</f>
        <v>0</v>
      </c>
      <c r="BF1041" s="228">
        <f>IF(N1041="snížená",J1041,0)</f>
        <v>0</v>
      </c>
      <c r="BG1041" s="228">
        <f>IF(N1041="zákl. přenesená",J1041,0)</f>
        <v>0</v>
      </c>
      <c r="BH1041" s="228">
        <f>IF(N1041="sníž. přenesená",J1041,0)</f>
        <v>0</v>
      </c>
      <c r="BI1041" s="228">
        <f>IF(N1041="nulová",J1041,0)</f>
        <v>0</v>
      </c>
      <c r="BJ1041" s="17" t="s">
        <v>143</v>
      </c>
      <c r="BK1041" s="228">
        <f>ROUND(I1041*H1041,2)</f>
        <v>0</v>
      </c>
      <c r="BL1041" s="17" t="s">
        <v>195</v>
      </c>
      <c r="BM1041" s="227" t="s">
        <v>1408</v>
      </c>
    </row>
    <row r="1042" s="12" customFormat="1" ht="22.8" customHeight="1">
      <c r="A1042" s="12"/>
      <c r="B1042" s="199"/>
      <c r="C1042" s="200"/>
      <c r="D1042" s="201" t="s">
        <v>72</v>
      </c>
      <c r="E1042" s="213" t="s">
        <v>1409</v>
      </c>
      <c r="F1042" s="213" t="s">
        <v>1410</v>
      </c>
      <c r="G1042" s="200"/>
      <c r="H1042" s="200"/>
      <c r="I1042" s="203"/>
      <c r="J1042" s="214">
        <f>BK1042</f>
        <v>0</v>
      </c>
      <c r="K1042" s="200"/>
      <c r="L1042" s="205"/>
      <c r="M1042" s="206"/>
      <c r="N1042" s="207"/>
      <c r="O1042" s="207"/>
      <c r="P1042" s="208">
        <f>SUM(P1043:P1111)</f>
        <v>0</v>
      </c>
      <c r="Q1042" s="207"/>
      <c r="R1042" s="208">
        <f>SUM(R1043:R1111)</f>
        <v>0.68194982000000004</v>
      </c>
      <c r="S1042" s="207"/>
      <c r="T1042" s="209">
        <f>SUM(T1043:T1111)</f>
        <v>0.00036000000000000002</v>
      </c>
      <c r="U1042" s="12"/>
      <c r="V1042" s="12"/>
      <c r="W1042" s="12"/>
      <c r="X1042" s="12"/>
      <c r="Y1042" s="12"/>
      <c r="Z1042" s="12"/>
      <c r="AA1042" s="12"/>
      <c r="AB1042" s="12"/>
      <c r="AC1042" s="12"/>
      <c r="AD1042" s="12"/>
      <c r="AE1042" s="12"/>
      <c r="AR1042" s="210" t="s">
        <v>143</v>
      </c>
      <c r="AT1042" s="211" t="s">
        <v>72</v>
      </c>
      <c r="AU1042" s="211" t="s">
        <v>81</v>
      </c>
      <c r="AY1042" s="210" t="s">
        <v>134</v>
      </c>
      <c r="BK1042" s="212">
        <f>SUM(BK1043:BK1111)</f>
        <v>0</v>
      </c>
    </row>
    <row r="1043" s="2" customFormat="1" ht="16.5" customHeight="1">
      <c r="A1043" s="38"/>
      <c r="B1043" s="39"/>
      <c r="C1043" s="215" t="s">
        <v>1411</v>
      </c>
      <c r="D1043" s="215" t="s">
        <v>138</v>
      </c>
      <c r="E1043" s="216" t="s">
        <v>1412</v>
      </c>
      <c r="F1043" s="217" t="s">
        <v>1413</v>
      </c>
      <c r="G1043" s="218" t="s">
        <v>151</v>
      </c>
      <c r="H1043" s="219">
        <v>15.523999999999999</v>
      </c>
      <c r="I1043" s="220"/>
      <c r="J1043" s="221">
        <f>ROUND(I1043*H1043,2)</f>
        <v>0</v>
      </c>
      <c r="K1043" s="222"/>
      <c r="L1043" s="44"/>
      <c r="M1043" s="223" t="s">
        <v>1</v>
      </c>
      <c r="N1043" s="224" t="s">
        <v>39</v>
      </c>
      <c r="O1043" s="91"/>
      <c r="P1043" s="225">
        <f>O1043*H1043</f>
        <v>0</v>
      </c>
      <c r="Q1043" s="225">
        <v>0</v>
      </c>
      <c r="R1043" s="225">
        <f>Q1043*H1043</f>
        <v>0</v>
      </c>
      <c r="S1043" s="225">
        <v>0</v>
      </c>
      <c r="T1043" s="226">
        <f>S1043*H1043</f>
        <v>0</v>
      </c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R1043" s="227" t="s">
        <v>195</v>
      </c>
      <c r="AT1043" s="227" t="s">
        <v>138</v>
      </c>
      <c r="AU1043" s="227" t="s">
        <v>143</v>
      </c>
      <c r="AY1043" s="17" t="s">
        <v>134</v>
      </c>
      <c r="BE1043" s="228">
        <f>IF(N1043="základní",J1043,0)</f>
        <v>0</v>
      </c>
      <c r="BF1043" s="228">
        <f>IF(N1043="snížená",J1043,0)</f>
        <v>0</v>
      </c>
      <c r="BG1043" s="228">
        <f>IF(N1043="zákl. přenesená",J1043,0)</f>
        <v>0</v>
      </c>
      <c r="BH1043" s="228">
        <f>IF(N1043="sníž. přenesená",J1043,0)</f>
        <v>0</v>
      </c>
      <c r="BI1043" s="228">
        <f>IF(N1043="nulová",J1043,0)</f>
        <v>0</v>
      </c>
      <c r="BJ1043" s="17" t="s">
        <v>143</v>
      </c>
      <c r="BK1043" s="228">
        <f>ROUND(I1043*H1043,2)</f>
        <v>0</v>
      </c>
      <c r="BL1043" s="17" t="s">
        <v>195</v>
      </c>
      <c r="BM1043" s="227" t="s">
        <v>1414</v>
      </c>
    </row>
    <row r="1044" s="13" customFormat="1">
      <c r="A1044" s="13"/>
      <c r="B1044" s="229"/>
      <c r="C1044" s="230"/>
      <c r="D1044" s="231" t="s">
        <v>145</v>
      </c>
      <c r="E1044" s="232" t="s">
        <v>1</v>
      </c>
      <c r="F1044" s="233" t="s">
        <v>225</v>
      </c>
      <c r="G1044" s="230"/>
      <c r="H1044" s="232" t="s">
        <v>1</v>
      </c>
      <c r="I1044" s="234"/>
      <c r="J1044" s="230"/>
      <c r="K1044" s="230"/>
      <c r="L1044" s="235"/>
      <c r="M1044" s="236"/>
      <c r="N1044" s="237"/>
      <c r="O1044" s="237"/>
      <c r="P1044" s="237"/>
      <c r="Q1044" s="237"/>
      <c r="R1044" s="237"/>
      <c r="S1044" s="237"/>
      <c r="T1044" s="238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39" t="s">
        <v>145</v>
      </c>
      <c r="AU1044" s="239" t="s">
        <v>143</v>
      </c>
      <c r="AV1044" s="13" t="s">
        <v>81</v>
      </c>
      <c r="AW1044" s="13" t="s">
        <v>30</v>
      </c>
      <c r="AX1044" s="13" t="s">
        <v>73</v>
      </c>
      <c r="AY1044" s="239" t="s">
        <v>134</v>
      </c>
    </row>
    <row r="1045" s="14" customFormat="1">
      <c r="A1045" s="14"/>
      <c r="B1045" s="240"/>
      <c r="C1045" s="241"/>
      <c r="D1045" s="231" t="s">
        <v>145</v>
      </c>
      <c r="E1045" s="242" t="s">
        <v>1</v>
      </c>
      <c r="F1045" s="243" t="s">
        <v>182</v>
      </c>
      <c r="G1045" s="241"/>
      <c r="H1045" s="244">
        <v>15.523999999999999</v>
      </c>
      <c r="I1045" s="245"/>
      <c r="J1045" s="241"/>
      <c r="K1045" s="241"/>
      <c r="L1045" s="246"/>
      <c r="M1045" s="247"/>
      <c r="N1045" s="248"/>
      <c r="O1045" s="248"/>
      <c r="P1045" s="248"/>
      <c r="Q1045" s="248"/>
      <c r="R1045" s="248"/>
      <c r="S1045" s="248"/>
      <c r="T1045" s="249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50" t="s">
        <v>145</v>
      </c>
      <c r="AU1045" s="250" t="s">
        <v>143</v>
      </c>
      <c r="AV1045" s="14" t="s">
        <v>143</v>
      </c>
      <c r="AW1045" s="14" t="s">
        <v>30</v>
      </c>
      <c r="AX1045" s="14" t="s">
        <v>81</v>
      </c>
      <c r="AY1045" s="250" t="s">
        <v>134</v>
      </c>
    </row>
    <row r="1046" s="2" customFormat="1" ht="16.5" customHeight="1">
      <c r="A1046" s="38"/>
      <c r="B1046" s="39"/>
      <c r="C1046" s="215" t="s">
        <v>1415</v>
      </c>
      <c r="D1046" s="215" t="s">
        <v>138</v>
      </c>
      <c r="E1046" s="216" t="s">
        <v>1416</v>
      </c>
      <c r="F1046" s="217" t="s">
        <v>1417</v>
      </c>
      <c r="G1046" s="218" t="s">
        <v>151</v>
      </c>
      <c r="H1046" s="219">
        <v>15.523999999999999</v>
      </c>
      <c r="I1046" s="220"/>
      <c r="J1046" s="221">
        <f>ROUND(I1046*H1046,2)</f>
        <v>0</v>
      </c>
      <c r="K1046" s="222"/>
      <c r="L1046" s="44"/>
      <c r="M1046" s="223" t="s">
        <v>1</v>
      </c>
      <c r="N1046" s="224" t="s">
        <v>39</v>
      </c>
      <c r="O1046" s="91"/>
      <c r="P1046" s="225">
        <f>O1046*H1046</f>
        <v>0</v>
      </c>
      <c r="Q1046" s="225">
        <v>0.00029999999999999997</v>
      </c>
      <c r="R1046" s="225">
        <f>Q1046*H1046</f>
        <v>0.0046571999999999994</v>
      </c>
      <c r="S1046" s="225">
        <v>0</v>
      </c>
      <c r="T1046" s="226">
        <f>S1046*H1046</f>
        <v>0</v>
      </c>
      <c r="U1046" s="38"/>
      <c r="V1046" s="38"/>
      <c r="W1046" s="38"/>
      <c r="X1046" s="38"/>
      <c r="Y1046" s="38"/>
      <c r="Z1046" s="38"/>
      <c r="AA1046" s="38"/>
      <c r="AB1046" s="38"/>
      <c r="AC1046" s="38"/>
      <c r="AD1046" s="38"/>
      <c r="AE1046" s="38"/>
      <c r="AR1046" s="227" t="s">
        <v>195</v>
      </c>
      <c r="AT1046" s="227" t="s">
        <v>138</v>
      </c>
      <c r="AU1046" s="227" t="s">
        <v>143</v>
      </c>
      <c r="AY1046" s="17" t="s">
        <v>134</v>
      </c>
      <c r="BE1046" s="228">
        <f>IF(N1046="základní",J1046,0)</f>
        <v>0</v>
      </c>
      <c r="BF1046" s="228">
        <f>IF(N1046="snížená",J1046,0)</f>
        <v>0</v>
      </c>
      <c r="BG1046" s="228">
        <f>IF(N1046="zákl. přenesená",J1046,0)</f>
        <v>0</v>
      </c>
      <c r="BH1046" s="228">
        <f>IF(N1046="sníž. přenesená",J1046,0)</f>
        <v>0</v>
      </c>
      <c r="BI1046" s="228">
        <f>IF(N1046="nulová",J1046,0)</f>
        <v>0</v>
      </c>
      <c r="BJ1046" s="17" t="s">
        <v>143</v>
      </c>
      <c r="BK1046" s="228">
        <f>ROUND(I1046*H1046,2)</f>
        <v>0</v>
      </c>
      <c r="BL1046" s="17" t="s">
        <v>195</v>
      </c>
      <c r="BM1046" s="227" t="s">
        <v>1418</v>
      </c>
    </row>
    <row r="1047" s="13" customFormat="1">
      <c r="A1047" s="13"/>
      <c r="B1047" s="229"/>
      <c r="C1047" s="230"/>
      <c r="D1047" s="231" t="s">
        <v>145</v>
      </c>
      <c r="E1047" s="232" t="s">
        <v>1</v>
      </c>
      <c r="F1047" s="233" t="s">
        <v>225</v>
      </c>
      <c r="G1047" s="230"/>
      <c r="H1047" s="232" t="s">
        <v>1</v>
      </c>
      <c r="I1047" s="234"/>
      <c r="J1047" s="230"/>
      <c r="K1047" s="230"/>
      <c r="L1047" s="235"/>
      <c r="M1047" s="236"/>
      <c r="N1047" s="237"/>
      <c r="O1047" s="237"/>
      <c r="P1047" s="237"/>
      <c r="Q1047" s="237"/>
      <c r="R1047" s="237"/>
      <c r="S1047" s="237"/>
      <c r="T1047" s="238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39" t="s">
        <v>145</v>
      </c>
      <c r="AU1047" s="239" t="s">
        <v>143</v>
      </c>
      <c r="AV1047" s="13" t="s">
        <v>81</v>
      </c>
      <c r="AW1047" s="13" t="s">
        <v>30</v>
      </c>
      <c r="AX1047" s="13" t="s">
        <v>73</v>
      </c>
      <c r="AY1047" s="239" t="s">
        <v>134</v>
      </c>
    </row>
    <row r="1048" s="14" customFormat="1">
      <c r="A1048" s="14"/>
      <c r="B1048" s="240"/>
      <c r="C1048" s="241"/>
      <c r="D1048" s="231" t="s">
        <v>145</v>
      </c>
      <c r="E1048" s="242" t="s">
        <v>1</v>
      </c>
      <c r="F1048" s="243" t="s">
        <v>182</v>
      </c>
      <c r="G1048" s="241"/>
      <c r="H1048" s="244">
        <v>15.523999999999999</v>
      </c>
      <c r="I1048" s="245"/>
      <c r="J1048" s="241"/>
      <c r="K1048" s="241"/>
      <c r="L1048" s="246"/>
      <c r="M1048" s="247"/>
      <c r="N1048" s="248"/>
      <c r="O1048" s="248"/>
      <c r="P1048" s="248"/>
      <c r="Q1048" s="248"/>
      <c r="R1048" s="248"/>
      <c r="S1048" s="248"/>
      <c r="T1048" s="249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50" t="s">
        <v>145</v>
      </c>
      <c r="AU1048" s="250" t="s">
        <v>143</v>
      </c>
      <c r="AV1048" s="14" t="s">
        <v>143</v>
      </c>
      <c r="AW1048" s="14" t="s">
        <v>30</v>
      </c>
      <c r="AX1048" s="14" t="s">
        <v>73</v>
      </c>
      <c r="AY1048" s="250" t="s">
        <v>134</v>
      </c>
    </row>
    <row r="1049" s="15" customFormat="1">
      <c r="A1049" s="15"/>
      <c r="B1049" s="251"/>
      <c r="C1049" s="252"/>
      <c r="D1049" s="231" t="s">
        <v>145</v>
      </c>
      <c r="E1049" s="253" t="s">
        <v>1</v>
      </c>
      <c r="F1049" s="254" t="s">
        <v>168</v>
      </c>
      <c r="G1049" s="252"/>
      <c r="H1049" s="255">
        <v>15.523999999999999</v>
      </c>
      <c r="I1049" s="256"/>
      <c r="J1049" s="252"/>
      <c r="K1049" s="252"/>
      <c r="L1049" s="257"/>
      <c r="M1049" s="258"/>
      <c r="N1049" s="259"/>
      <c r="O1049" s="259"/>
      <c r="P1049" s="259"/>
      <c r="Q1049" s="259"/>
      <c r="R1049" s="259"/>
      <c r="S1049" s="259"/>
      <c r="T1049" s="260"/>
      <c r="U1049" s="15"/>
      <c r="V1049" s="15"/>
      <c r="W1049" s="15"/>
      <c r="X1049" s="15"/>
      <c r="Y1049" s="15"/>
      <c r="Z1049" s="15"/>
      <c r="AA1049" s="15"/>
      <c r="AB1049" s="15"/>
      <c r="AC1049" s="15"/>
      <c r="AD1049" s="15"/>
      <c r="AE1049" s="15"/>
      <c r="AT1049" s="261" t="s">
        <v>145</v>
      </c>
      <c r="AU1049" s="261" t="s">
        <v>143</v>
      </c>
      <c r="AV1049" s="15" t="s">
        <v>142</v>
      </c>
      <c r="AW1049" s="15" t="s">
        <v>30</v>
      </c>
      <c r="AX1049" s="15" t="s">
        <v>81</v>
      </c>
      <c r="AY1049" s="261" t="s">
        <v>134</v>
      </c>
    </row>
    <row r="1050" s="2" customFormat="1" ht="24.15" customHeight="1">
      <c r="A1050" s="38"/>
      <c r="B1050" s="39"/>
      <c r="C1050" s="215" t="s">
        <v>1419</v>
      </c>
      <c r="D1050" s="215" t="s">
        <v>138</v>
      </c>
      <c r="E1050" s="216" t="s">
        <v>1420</v>
      </c>
      <c r="F1050" s="217" t="s">
        <v>1421</v>
      </c>
      <c r="G1050" s="218" t="s">
        <v>141</v>
      </c>
      <c r="H1050" s="219">
        <v>2</v>
      </c>
      <c r="I1050" s="220"/>
      <c r="J1050" s="221">
        <f>ROUND(I1050*H1050,2)</f>
        <v>0</v>
      </c>
      <c r="K1050" s="222"/>
      <c r="L1050" s="44"/>
      <c r="M1050" s="223" t="s">
        <v>1</v>
      </c>
      <c r="N1050" s="224" t="s">
        <v>39</v>
      </c>
      <c r="O1050" s="91"/>
      <c r="P1050" s="225">
        <f>O1050*H1050</f>
        <v>0</v>
      </c>
      <c r="Q1050" s="225">
        <v>0.00021000000000000001</v>
      </c>
      <c r="R1050" s="225">
        <f>Q1050*H1050</f>
        <v>0.00042000000000000002</v>
      </c>
      <c r="S1050" s="225">
        <v>0</v>
      </c>
      <c r="T1050" s="226">
        <f>S1050*H1050</f>
        <v>0</v>
      </c>
      <c r="U1050" s="38"/>
      <c r="V1050" s="38"/>
      <c r="W1050" s="38"/>
      <c r="X1050" s="38"/>
      <c r="Y1050" s="38"/>
      <c r="Z1050" s="38"/>
      <c r="AA1050" s="38"/>
      <c r="AB1050" s="38"/>
      <c r="AC1050" s="38"/>
      <c r="AD1050" s="38"/>
      <c r="AE1050" s="38"/>
      <c r="AR1050" s="227" t="s">
        <v>195</v>
      </c>
      <c r="AT1050" s="227" t="s">
        <v>138</v>
      </c>
      <c r="AU1050" s="227" t="s">
        <v>143</v>
      </c>
      <c r="AY1050" s="17" t="s">
        <v>134</v>
      </c>
      <c r="BE1050" s="228">
        <f>IF(N1050="základní",J1050,0)</f>
        <v>0</v>
      </c>
      <c r="BF1050" s="228">
        <f>IF(N1050="snížená",J1050,0)</f>
        <v>0</v>
      </c>
      <c r="BG1050" s="228">
        <f>IF(N1050="zákl. přenesená",J1050,0)</f>
        <v>0</v>
      </c>
      <c r="BH1050" s="228">
        <f>IF(N1050="sníž. přenesená",J1050,0)</f>
        <v>0</v>
      </c>
      <c r="BI1050" s="228">
        <f>IF(N1050="nulová",J1050,0)</f>
        <v>0</v>
      </c>
      <c r="BJ1050" s="17" t="s">
        <v>143</v>
      </c>
      <c r="BK1050" s="228">
        <f>ROUND(I1050*H1050,2)</f>
        <v>0</v>
      </c>
      <c r="BL1050" s="17" t="s">
        <v>195</v>
      </c>
      <c r="BM1050" s="227" t="s">
        <v>1422</v>
      </c>
    </row>
    <row r="1051" s="13" customFormat="1">
      <c r="A1051" s="13"/>
      <c r="B1051" s="229"/>
      <c r="C1051" s="230"/>
      <c r="D1051" s="231" t="s">
        <v>145</v>
      </c>
      <c r="E1051" s="232" t="s">
        <v>1</v>
      </c>
      <c r="F1051" s="233" t="s">
        <v>1423</v>
      </c>
      <c r="G1051" s="230"/>
      <c r="H1051" s="232" t="s">
        <v>1</v>
      </c>
      <c r="I1051" s="234"/>
      <c r="J1051" s="230"/>
      <c r="K1051" s="230"/>
      <c r="L1051" s="235"/>
      <c r="M1051" s="236"/>
      <c r="N1051" s="237"/>
      <c r="O1051" s="237"/>
      <c r="P1051" s="237"/>
      <c r="Q1051" s="237"/>
      <c r="R1051" s="237"/>
      <c r="S1051" s="237"/>
      <c r="T1051" s="238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39" t="s">
        <v>145</v>
      </c>
      <c r="AU1051" s="239" t="s">
        <v>143</v>
      </c>
      <c r="AV1051" s="13" t="s">
        <v>81</v>
      </c>
      <c r="AW1051" s="13" t="s">
        <v>30</v>
      </c>
      <c r="AX1051" s="13" t="s">
        <v>73</v>
      </c>
      <c r="AY1051" s="239" t="s">
        <v>134</v>
      </c>
    </row>
    <row r="1052" s="14" customFormat="1">
      <c r="A1052" s="14"/>
      <c r="B1052" s="240"/>
      <c r="C1052" s="241"/>
      <c r="D1052" s="231" t="s">
        <v>145</v>
      </c>
      <c r="E1052" s="242" t="s">
        <v>1</v>
      </c>
      <c r="F1052" s="243" t="s">
        <v>143</v>
      </c>
      <c r="G1052" s="241"/>
      <c r="H1052" s="244">
        <v>2</v>
      </c>
      <c r="I1052" s="245"/>
      <c r="J1052" s="241"/>
      <c r="K1052" s="241"/>
      <c r="L1052" s="246"/>
      <c r="M1052" s="247"/>
      <c r="N1052" s="248"/>
      <c r="O1052" s="248"/>
      <c r="P1052" s="248"/>
      <c r="Q1052" s="248"/>
      <c r="R1052" s="248"/>
      <c r="S1052" s="248"/>
      <c r="T1052" s="249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0" t="s">
        <v>145</v>
      </c>
      <c r="AU1052" s="250" t="s">
        <v>143</v>
      </c>
      <c r="AV1052" s="14" t="s">
        <v>143</v>
      </c>
      <c r="AW1052" s="14" t="s">
        <v>30</v>
      </c>
      <c r="AX1052" s="14" t="s">
        <v>73</v>
      </c>
      <c r="AY1052" s="250" t="s">
        <v>134</v>
      </c>
    </row>
    <row r="1053" s="15" customFormat="1">
      <c r="A1053" s="15"/>
      <c r="B1053" s="251"/>
      <c r="C1053" s="252"/>
      <c r="D1053" s="231" t="s">
        <v>145</v>
      </c>
      <c r="E1053" s="253" t="s">
        <v>1</v>
      </c>
      <c r="F1053" s="254" t="s">
        <v>168</v>
      </c>
      <c r="G1053" s="252"/>
      <c r="H1053" s="255">
        <v>2</v>
      </c>
      <c r="I1053" s="256"/>
      <c r="J1053" s="252"/>
      <c r="K1053" s="252"/>
      <c r="L1053" s="257"/>
      <c r="M1053" s="258"/>
      <c r="N1053" s="259"/>
      <c r="O1053" s="259"/>
      <c r="P1053" s="259"/>
      <c r="Q1053" s="259"/>
      <c r="R1053" s="259"/>
      <c r="S1053" s="259"/>
      <c r="T1053" s="260"/>
      <c r="U1053" s="15"/>
      <c r="V1053" s="15"/>
      <c r="W1053" s="15"/>
      <c r="X1053" s="15"/>
      <c r="Y1053" s="15"/>
      <c r="Z1053" s="15"/>
      <c r="AA1053" s="15"/>
      <c r="AB1053" s="15"/>
      <c r="AC1053" s="15"/>
      <c r="AD1053" s="15"/>
      <c r="AE1053" s="15"/>
      <c r="AT1053" s="261" t="s">
        <v>145</v>
      </c>
      <c r="AU1053" s="261" t="s">
        <v>143</v>
      </c>
      <c r="AV1053" s="15" t="s">
        <v>142</v>
      </c>
      <c r="AW1053" s="15" t="s">
        <v>30</v>
      </c>
      <c r="AX1053" s="15" t="s">
        <v>81</v>
      </c>
      <c r="AY1053" s="261" t="s">
        <v>134</v>
      </c>
    </row>
    <row r="1054" s="2" customFormat="1" ht="37.8" customHeight="1">
      <c r="A1054" s="38"/>
      <c r="B1054" s="39"/>
      <c r="C1054" s="215" t="s">
        <v>1424</v>
      </c>
      <c r="D1054" s="215" t="s">
        <v>138</v>
      </c>
      <c r="E1054" s="216" t="s">
        <v>1425</v>
      </c>
      <c r="F1054" s="217" t="s">
        <v>1426</v>
      </c>
      <c r="G1054" s="218" t="s">
        <v>151</v>
      </c>
      <c r="H1054" s="219">
        <v>15.523999999999999</v>
      </c>
      <c r="I1054" s="220"/>
      <c r="J1054" s="221">
        <f>ROUND(I1054*H1054,2)</f>
        <v>0</v>
      </c>
      <c r="K1054" s="222"/>
      <c r="L1054" s="44"/>
      <c r="M1054" s="223" t="s">
        <v>1</v>
      </c>
      <c r="N1054" s="224" t="s">
        <v>39</v>
      </c>
      <c r="O1054" s="91"/>
      <c r="P1054" s="225">
        <f>O1054*H1054</f>
        <v>0</v>
      </c>
      <c r="Q1054" s="225">
        <v>0.0089999999999999993</v>
      </c>
      <c r="R1054" s="225">
        <f>Q1054*H1054</f>
        <v>0.13971599999999998</v>
      </c>
      <c r="S1054" s="225">
        <v>0</v>
      </c>
      <c r="T1054" s="226">
        <f>S1054*H1054</f>
        <v>0</v>
      </c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R1054" s="227" t="s">
        <v>195</v>
      </c>
      <c r="AT1054" s="227" t="s">
        <v>138</v>
      </c>
      <c r="AU1054" s="227" t="s">
        <v>143</v>
      </c>
      <c r="AY1054" s="17" t="s">
        <v>134</v>
      </c>
      <c r="BE1054" s="228">
        <f>IF(N1054="základní",J1054,0)</f>
        <v>0</v>
      </c>
      <c r="BF1054" s="228">
        <f>IF(N1054="snížená",J1054,0)</f>
        <v>0</v>
      </c>
      <c r="BG1054" s="228">
        <f>IF(N1054="zákl. přenesená",J1054,0)</f>
        <v>0</v>
      </c>
      <c r="BH1054" s="228">
        <f>IF(N1054="sníž. přenesená",J1054,0)</f>
        <v>0</v>
      </c>
      <c r="BI1054" s="228">
        <f>IF(N1054="nulová",J1054,0)</f>
        <v>0</v>
      </c>
      <c r="BJ1054" s="17" t="s">
        <v>143</v>
      </c>
      <c r="BK1054" s="228">
        <f>ROUND(I1054*H1054,2)</f>
        <v>0</v>
      </c>
      <c r="BL1054" s="17" t="s">
        <v>195</v>
      </c>
      <c r="BM1054" s="227" t="s">
        <v>1427</v>
      </c>
    </row>
    <row r="1055" s="13" customFormat="1">
      <c r="A1055" s="13"/>
      <c r="B1055" s="229"/>
      <c r="C1055" s="230"/>
      <c r="D1055" s="231" t="s">
        <v>145</v>
      </c>
      <c r="E1055" s="232" t="s">
        <v>1</v>
      </c>
      <c r="F1055" s="233" t="s">
        <v>225</v>
      </c>
      <c r="G1055" s="230"/>
      <c r="H1055" s="232" t="s">
        <v>1</v>
      </c>
      <c r="I1055" s="234"/>
      <c r="J1055" s="230"/>
      <c r="K1055" s="230"/>
      <c r="L1055" s="235"/>
      <c r="M1055" s="236"/>
      <c r="N1055" s="237"/>
      <c r="O1055" s="237"/>
      <c r="P1055" s="237"/>
      <c r="Q1055" s="237"/>
      <c r="R1055" s="237"/>
      <c r="S1055" s="237"/>
      <c r="T1055" s="238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39" t="s">
        <v>145</v>
      </c>
      <c r="AU1055" s="239" t="s">
        <v>143</v>
      </c>
      <c r="AV1055" s="13" t="s">
        <v>81</v>
      </c>
      <c r="AW1055" s="13" t="s">
        <v>30</v>
      </c>
      <c r="AX1055" s="13" t="s">
        <v>73</v>
      </c>
      <c r="AY1055" s="239" t="s">
        <v>134</v>
      </c>
    </row>
    <row r="1056" s="14" customFormat="1">
      <c r="A1056" s="14"/>
      <c r="B1056" s="240"/>
      <c r="C1056" s="241"/>
      <c r="D1056" s="231" t="s">
        <v>145</v>
      </c>
      <c r="E1056" s="242" t="s">
        <v>1</v>
      </c>
      <c r="F1056" s="243" t="s">
        <v>182</v>
      </c>
      <c r="G1056" s="241"/>
      <c r="H1056" s="244">
        <v>15.523999999999999</v>
      </c>
      <c r="I1056" s="245"/>
      <c r="J1056" s="241"/>
      <c r="K1056" s="241"/>
      <c r="L1056" s="246"/>
      <c r="M1056" s="247"/>
      <c r="N1056" s="248"/>
      <c r="O1056" s="248"/>
      <c r="P1056" s="248"/>
      <c r="Q1056" s="248"/>
      <c r="R1056" s="248"/>
      <c r="S1056" s="248"/>
      <c r="T1056" s="249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0" t="s">
        <v>145</v>
      </c>
      <c r="AU1056" s="250" t="s">
        <v>143</v>
      </c>
      <c r="AV1056" s="14" t="s">
        <v>143</v>
      </c>
      <c r="AW1056" s="14" t="s">
        <v>30</v>
      </c>
      <c r="AX1056" s="14" t="s">
        <v>73</v>
      </c>
      <c r="AY1056" s="250" t="s">
        <v>134</v>
      </c>
    </row>
    <row r="1057" s="15" customFormat="1">
      <c r="A1057" s="15"/>
      <c r="B1057" s="251"/>
      <c r="C1057" s="252"/>
      <c r="D1057" s="231" t="s">
        <v>145</v>
      </c>
      <c r="E1057" s="253" t="s">
        <v>1</v>
      </c>
      <c r="F1057" s="254" t="s">
        <v>168</v>
      </c>
      <c r="G1057" s="252"/>
      <c r="H1057" s="255">
        <v>15.523999999999999</v>
      </c>
      <c r="I1057" s="256"/>
      <c r="J1057" s="252"/>
      <c r="K1057" s="252"/>
      <c r="L1057" s="257"/>
      <c r="M1057" s="258"/>
      <c r="N1057" s="259"/>
      <c r="O1057" s="259"/>
      <c r="P1057" s="259"/>
      <c r="Q1057" s="259"/>
      <c r="R1057" s="259"/>
      <c r="S1057" s="259"/>
      <c r="T1057" s="260"/>
      <c r="U1057" s="15"/>
      <c r="V1057" s="15"/>
      <c r="W1057" s="15"/>
      <c r="X1057" s="15"/>
      <c r="Y1057" s="15"/>
      <c r="Z1057" s="15"/>
      <c r="AA1057" s="15"/>
      <c r="AB1057" s="15"/>
      <c r="AC1057" s="15"/>
      <c r="AD1057" s="15"/>
      <c r="AE1057" s="15"/>
      <c r="AT1057" s="261" t="s">
        <v>145</v>
      </c>
      <c r="AU1057" s="261" t="s">
        <v>143</v>
      </c>
      <c r="AV1057" s="15" t="s">
        <v>142</v>
      </c>
      <c r="AW1057" s="15" t="s">
        <v>30</v>
      </c>
      <c r="AX1057" s="15" t="s">
        <v>81</v>
      </c>
      <c r="AY1057" s="261" t="s">
        <v>134</v>
      </c>
    </row>
    <row r="1058" s="2" customFormat="1" ht="16.5" customHeight="1">
      <c r="A1058" s="38"/>
      <c r="B1058" s="39"/>
      <c r="C1058" s="262" t="s">
        <v>1428</v>
      </c>
      <c r="D1058" s="262" t="s">
        <v>248</v>
      </c>
      <c r="E1058" s="263" t="s">
        <v>1429</v>
      </c>
      <c r="F1058" s="264" t="s">
        <v>1430</v>
      </c>
      <c r="G1058" s="265" t="s">
        <v>151</v>
      </c>
      <c r="H1058" s="266">
        <v>21.303000000000001</v>
      </c>
      <c r="I1058" s="267"/>
      <c r="J1058" s="268">
        <f>ROUND(I1058*H1058,2)</f>
        <v>0</v>
      </c>
      <c r="K1058" s="269"/>
      <c r="L1058" s="270"/>
      <c r="M1058" s="271" t="s">
        <v>1</v>
      </c>
      <c r="N1058" s="272" t="s">
        <v>39</v>
      </c>
      <c r="O1058" s="91"/>
      <c r="P1058" s="225">
        <f>O1058*H1058</f>
        <v>0</v>
      </c>
      <c r="Q1058" s="225">
        <v>0.018499999999999999</v>
      </c>
      <c r="R1058" s="225">
        <f>Q1058*H1058</f>
        <v>0.3941055</v>
      </c>
      <c r="S1058" s="225">
        <v>0</v>
      </c>
      <c r="T1058" s="226">
        <f>S1058*H1058</f>
        <v>0</v>
      </c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  <c r="AE1058" s="38"/>
      <c r="AR1058" s="227" t="s">
        <v>386</v>
      </c>
      <c r="AT1058" s="227" t="s">
        <v>248</v>
      </c>
      <c r="AU1058" s="227" t="s">
        <v>143</v>
      </c>
      <c r="AY1058" s="17" t="s">
        <v>134</v>
      </c>
      <c r="BE1058" s="228">
        <f>IF(N1058="základní",J1058,0)</f>
        <v>0</v>
      </c>
      <c r="BF1058" s="228">
        <f>IF(N1058="snížená",J1058,0)</f>
        <v>0</v>
      </c>
      <c r="BG1058" s="228">
        <f>IF(N1058="zákl. přenesená",J1058,0)</f>
        <v>0</v>
      </c>
      <c r="BH1058" s="228">
        <f>IF(N1058="sníž. přenesená",J1058,0)</f>
        <v>0</v>
      </c>
      <c r="BI1058" s="228">
        <f>IF(N1058="nulová",J1058,0)</f>
        <v>0</v>
      </c>
      <c r="BJ1058" s="17" t="s">
        <v>143</v>
      </c>
      <c r="BK1058" s="228">
        <f>ROUND(I1058*H1058,2)</f>
        <v>0</v>
      </c>
      <c r="BL1058" s="17" t="s">
        <v>195</v>
      </c>
      <c r="BM1058" s="227" t="s">
        <v>1431</v>
      </c>
    </row>
    <row r="1059" s="14" customFormat="1">
      <c r="A1059" s="14"/>
      <c r="B1059" s="240"/>
      <c r="C1059" s="241"/>
      <c r="D1059" s="231" t="s">
        <v>145</v>
      </c>
      <c r="E1059" s="242" t="s">
        <v>1</v>
      </c>
      <c r="F1059" s="243" t="s">
        <v>1432</v>
      </c>
      <c r="G1059" s="241"/>
      <c r="H1059" s="244">
        <v>15.523999999999999</v>
      </c>
      <c r="I1059" s="245"/>
      <c r="J1059" s="241"/>
      <c r="K1059" s="241"/>
      <c r="L1059" s="246"/>
      <c r="M1059" s="247"/>
      <c r="N1059" s="248"/>
      <c r="O1059" s="248"/>
      <c r="P1059" s="248"/>
      <c r="Q1059" s="248"/>
      <c r="R1059" s="248"/>
      <c r="S1059" s="248"/>
      <c r="T1059" s="249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0" t="s">
        <v>145</v>
      </c>
      <c r="AU1059" s="250" t="s">
        <v>143</v>
      </c>
      <c r="AV1059" s="14" t="s">
        <v>143</v>
      </c>
      <c r="AW1059" s="14" t="s">
        <v>30</v>
      </c>
      <c r="AX1059" s="14" t="s">
        <v>73</v>
      </c>
      <c r="AY1059" s="250" t="s">
        <v>134</v>
      </c>
    </row>
    <row r="1060" s="13" customFormat="1">
      <c r="A1060" s="13"/>
      <c r="B1060" s="229"/>
      <c r="C1060" s="230"/>
      <c r="D1060" s="231" t="s">
        <v>145</v>
      </c>
      <c r="E1060" s="232" t="s">
        <v>1</v>
      </c>
      <c r="F1060" s="233" t="s">
        <v>1433</v>
      </c>
      <c r="G1060" s="230"/>
      <c r="H1060" s="232" t="s">
        <v>1</v>
      </c>
      <c r="I1060" s="234"/>
      <c r="J1060" s="230"/>
      <c r="K1060" s="230"/>
      <c r="L1060" s="235"/>
      <c r="M1060" s="236"/>
      <c r="N1060" s="237"/>
      <c r="O1060" s="237"/>
      <c r="P1060" s="237"/>
      <c r="Q1060" s="237"/>
      <c r="R1060" s="237"/>
      <c r="S1060" s="237"/>
      <c r="T1060" s="238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9" t="s">
        <v>145</v>
      </c>
      <c r="AU1060" s="239" t="s">
        <v>143</v>
      </c>
      <c r="AV1060" s="13" t="s">
        <v>81</v>
      </c>
      <c r="AW1060" s="13" t="s">
        <v>30</v>
      </c>
      <c r="AX1060" s="13" t="s">
        <v>73</v>
      </c>
      <c r="AY1060" s="239" t="s">
        <v>134</v>
      </c>
    </row>
    <row r="1061" s="14" customFormat="1">
      <c r="A1061" s="14"/>
      <c r="B1061" s="240"/>
      <c r="C1061" s="241"/>
      <c r="D1061" s="231" t="s">
        <v>145</v>
      </c>
      <c r="E1061" s="242" t="s">
        <v>1</v>
      </c>
      <c r="F1061" s="243" t="s">
        <v>135</v>
      </c>
      <c r="G1061" s="241"/>
      <c r="H1061" s="244">
        <v>3</v>
      </c>
      <c r="I1061" s="245"/>
      <c r="J1061" s="241"/>
      <c r="K1061" s="241"/>
      <c r="L1061" s="246"/>
      <c r="M1061" s="247"/>
      <c r="N1061" s="248"/>
      <c r="O1061" s="248"/>
      <c r="P1061" s="248"/>
      <c r="Q1061" s="248"/>
      <c r="R1061" s="248"/>
      <c r="S1061" s="248"/>
      <c r="T1061" s="249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0" t="s">
        <v>145</v>
      </c>
      <c r="AU1061" s="250" t="s">
        <v>143</v>
      </c>
      <c r="AV1061" s="14" t="s">
        <v>143</v>
      </c>
      <c r="AW1061" s="14" t="s">
        <v>30</v>
      </c>
      <c r="AX1061" s="14" t="s">
        <v>73</v>
      </c>
      <c r="AY1061" s="250" t="s">
        <v>134</v>
      </c>
    </row>
    <row r="1062" s="15" customFormat="1">
      <c r="A1062" s="15"/>
      <c r="B1062" s="251"/>
      <c r="C1062" s="252"/>
      <c r="D1062" s="231" t="s">
        <v>145</v>
      </c>
      <c r="E1062" s="253" t="s">
        <v>1</v>
      </c>
      <c r="F1062" s="254" t="s">
        <v>168</v>
      </c>
      <c r="G1062" s="252"/>
      <c r="H1062" s="255">
        <v>18.524000000000001</v>
      </c>
      <c r="I1062" s="256"/>
      <c r="J1062" s="252"/>
      <c r="K1062" s="252"/>
      <c r="L1062" s="257"/>
      <c r="M1062" s="258"/>
      <c r="N1062" s="259"/>
      <c r="O1062" s="259"/>
      <c r="P1062" s="259"/>
      <c r="Q1062" s="259"/>
      <c r="R1062" s="259"/>
      <c r="S1062" s="259"/>
      <c r="T1062" s="260"/>
      <c r="U1062" s="15"/>
      <c r="V1062" s="15"/>
      <c r="W1062" s="15"/>
      <c r="X1062" s="15"/>
      <c r="Y1062" s="15"/>
      <c r="Z1062" s="15"/>
      <c r="AA1062" s="15"/>
      <c r="AB1062" s="15"/>
      <c r="AC1062" s="15"/>
      <c r="AD1062" s="15"/>
      <c r="AE1062" s="15"/>
      <c r="AT1062" s="261" t="s">
        <v>145</v>
      </c>
      <c r="AU1062" s="261" t="s">
        <v>143</v>
      </c>
      <c r="AV1062" s="15" t="s">
        <v>142</v>
      </c>
      <c r="AW1062" s="15" t="s">
        <v>30</v>
      </c>
      <c r="AX1062" s="15" t="s">
        <v>81</v>
      </c>
      <c r="AY1062" s="261" t="s">
        <v>134</v>
      </c>
    </row>
    <row r="1063" s="14" customFormat="1">
      <c r="A1063" s="14"/>
      <c r="B1063" s="240"/>
      <c r="C1063" s="241"/>
      <c r="D1063" s="231" t="s">
        <v>145</v>
      </c>
      <c r="E1063" s="241"/>
      <c r="F1063" s="243" t="s">
        <v>1434</v>
      </c>
      <c r="G1063" s="241"/>
      <c r="H1063" s="244">
        <v>21.303000000000001</v>
      </c>
      <c r="I1063" s="245"/>
      <c r="J1063" s="241"/>
      <c r="K1063" s="241"/>
      <c r="L1063" s="246"/>
      <c r="M1063" s="247"/>
      <c r="N1063" s="248"/>
      <c r="O1063" s="248"/>
      <c r="P1063" s="248"/>
      <c r="Q1063" s="248"/>
      <c r="R1063" s="248"/>
      <c r="S1063" s="248"/>
      <c r="T1063" s="249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50" t="s">
        <v>145</v>
      </c>
      <c r="AU1063" s="250" t="s">
        <v>143</v>
      </c>
      <c r="AV1063" s="14" t="s">
        <v>143</v>
      </c>
      <c r="AW1063" s="14" t="s">
        <v>4</v>
      </c>
      <c r="AX1063" s="14" t="s">
        <v>81</v>
      </c>
      <c r="AY1063" s="250" t="s">
        <v>134</v>
      </c>
    </row>
    <row r="1064" s="2" customFormat="1" ht="24.15" customHeight="1">
      <c r="A1064" s="38"/>
      <c r="B1064" s="39"/>
      <c r="C1064" s="215" t="s">
        <v>1435</v>
      </c>
      <c r="D1064" s="215" t="s">
        <v>138</v>
      </c>
      <c r="E1064" s="216" t="s">
        <v>1436</v>
      </c>
      <c r="F1064" s="217" t="s">
        <v>1437</v>
      </c>
      <c r="G1064" s="218" t="s">
        <v>151</v>
      </c>
      <c r="H1064" s="219">
        <v>15.523999999999999</v>
      </c>
      <c r="I1064" s="220"/>
      <c r="J1064" s="221">
        <f>ROUND(I1064*H1064,2)</f>
        <v>0</v>
      </c>
      <c r="K1064" s="222"/>
      <c r="L1064" s="44"/>
      <c r="M1064" s="223" t="s">
        <v>1</v>
      </c>
      <c r="N1064" s="224" t="s">
        <v>39</v>
      </c>
      <c r="O1064" s="91"/>
      <c r="P1064" s="225">
        <f>O1064*H1064</f>
        <v>0</v>
      </c>
      <c r="Q1064" s="225">
        <v>0</v>
      </c>
      <c r="R1064" s="225">
        <f>Q1064*H1064</f>
        <v>0</v>
      </c>
      <c r="S1064" s="225">
        <v>0</v>
      </c>
      <c r="T1064" s="226">
        <f>S1064*H1064</f>
        <v>0</v>
      </c>
      <c r="U1064" s="38"/>
      <c r="V1064" s="38"/>
      <c r="W1064" s="38"/>
      <c r="X1064" s="38"/>
      <c r="Y1064" s="38"/>
      <c r="Z1064" s="38"/>
      <c r="AA1064" s="38"/>
      <c r="AB1064" s="38"/>
      <c r="AC1064" s="38"/>
      <c r="AD1064" s="38"/>
      <c r="AE1064" s="38"/>
      <c r="AR1064" s="227" t="s">
        <v>195</v>
      </c>
      <c r="AT1064" s="227" t="s">
        <v>138</v>
      </c>
      <c r="AU1064" s="227" t="s">
        <v>143</v>
      </c>
      <c r="AY1064" s="17" t="s">
        <v>134</v>
      </c>
      <c r="BE1064" s="228">
        <f>IF(N1064="základní",J1064,0)</f>
        <v>0</v>
      </c>
      <c r="BF1064" s="228">
        <f>IF(N1064="snížená",J1064,0)</f>
        <v>0</v>
      </c>
      <c r="BG1064" s="228">
        <f>IF(N1064="zákl. přenesená",J1064,0)</f>
        <v>0</v>
      </c>
      <c r="BH1064" s="228">
        <f>IF(N1064="sníž. přenesená",J1064,0)</f>
        <v>0</v>
      </c>
      <c r="BI1064" s="228">
        <f>IF(N1064="nulová",J1064,0)</f>
        <v>0</v>
      </c>
      <c r="BJ1064" s="17" t="s">
        <v>143</v>
      </c>
      <c r="BK1064" s="228">
        <f>ROUND(I1064*H1064,2)</f>
        <v>0</v>
      </c>
      <c r="BL1064" s="17" t="s">
        <v>195</v>
      </c>
      <c r="BM1064" s="227" t="s">
        <v>1438</v>
      </c>
    </row>
    <row r="1065" s="13" customFormat="1">
      <c r="A1065" s="13"/>
      <c r="B1065" s="229"/>
      <c r="C1065" s="230"/>
      <c r="D1065" s="231" t="s">
        <v>145</v>
      </c>
      <c r="E1065" s="232" t="s">
        <v>1</v>
      </c>
      <c r="F1065" s="233" t="s">
        <v>225</v>
      </c>
      <c r="G1065" s="230"/>
      <c r="H1065" s="232" t="s">
        <v>1</v>
      </c>
      <c r="I1065" s="234"/>
      <c r="J1065" s="230"/>
      <c r="K1065" s="230"/>
      <c r="L1065" s="235"/>
      <c r="M1065" s="236"/>
      <c r="N1065" s="237"/>
      <c r="O1065" s="237"/>
      <c r="P1065" s="237"/>
      <c r="Q1065" s="237"/>
      <c r="R1065" s="237"/>
      <c r="S1065" s="237"/>
      <c r="T1065" s="238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39" t="s">
        <v>145</v>
      </c>
      <c r="AU1065" s="239" t="s">
        <v>143</v>
      </c>
      <c r="AV1065" s="13" t="s">
        <v>81</v>
      </c>
      <c r="AW1065" s="13" t="s">
        <v>30</v>
      </c>
      <c r="AX1065" s="13" t="s">
        <v>73</v>
      </c>
      <c r="AY1065" s="239" t="s">
        <v>134</v>
      </c>
    </row>
    <row r="1066" s="14" customFormat="1">
      <c r="A1066" s="14"/>
      <c r="B1066" s="240"/>
      <c r="C1066" s="241"/>
      <c r="D1066" s="231" t="s">
        <v>145</v>
      </c>
      <c r="E1066" s="242" t="s">
        <v>1</v>
      </c>
      <c r="F1066" s="243" t="s">
        <v>182</v>
      </c>
      <c r="G1066" s="241"/>
      <c r="H1066" s="244">
        <v>15.523999999999999</v>
      </c>
      <c r="I1066" s="245"/>
      <c r="J1066" s="241"/>
      <c r="K1066" s="241"/>
      <c r="L1066" s="246"/>
      <c r="M1066" s="247"/>
      <c r="N1066" s="248"/>
      <c r="O1066" s="248"/>
      <c r="P1066" s="248"/>
      <c r="Q1066" s="248"/>
      <c r="R1066" s="248"/>
      <c r="S1066" s="248"/>
      <c r="T1066" s="249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50" t="s">
        <v>145</v>
      </c>
      <c r="AU1066" s="250" t="s">
        <v>143</v>
      </c>
      <c r="AV1066" s="14" t="s">
        <v>143</v>
      </c>
      <c r="AW1066" s="14" t="s">
        <v>30</v>
      </c>
      <c r="AX1066" s="14" t="s">
        <v>73</v>
      </c>
      <c r="AY1066" s="250" t="s">
        <v>134</v>
      </c>
    </row>
    <row r="1067" s="15" customFormat="1">
      <c r="A1067" s="15"/>
      <c r="B1067" s="251"/>
      <c r="C1067" s="252"/>
      <c r="D1067" s="231" t="s">
        <v>145</v>
      </c>
      <c r="E1067" s="253" t="s">
        <v>1</v>
      </c>
      <c r="F1067" s="254" t="s">
        <v>168</v>
      </c>
      <c r="G1067" s="252"/>
      <c r="H1067" s="255">
        <v>15.523999999999999</v>
      </c>
      <c r="I1067" s="256"/>
      <c r="J1067" s="252"/>
      <c r="K1067" s="252"/>
      <c r="L1067" s="257"/>
      <c r="M1067" s="258"/>
      <c r="N1067" s="259"/>
      <c r="O1067" s="259"/>
      <c r="P1067" s="259"/>
      <c r="Q1067" s="259"/>
      <c r="R1067" s="259"/>
      <c r="S1067" s="259"/>
      <c r="T1067" s="260"/>
      <c r="U1067" s="15"/>
      <c r="V1067" s="15"/>
      <c r="W1067" s="15"/>
      <c r="X1067" s="15"/>
      <c r="Y1067" s="15"/>
      <c r="Z1067" s="15"/>
      <c r="AA1067" s="15"/>
      <c r="AB1067" s="15"/>
      <c r="AC1067" s="15"/>
      <c r="AD1067" s="15"/>
      <c r="AE1067" s="15"/>
      <c r="AT1067" s="261" t="s">
        <v>145</v>
      </c>
      <c r="AU1067" s="261" t="s">
        <v>143</v>
      </c>
      <c r="AV1067" s="15" t="s">
        <v>142</v>
      </c>
      <c r="AW1067" s="15" t="s">
        <v>30</v>
      </c>
      <c r="AX1067" s="15" t="s">
        <v>81</v>
      </c>
      <c r="AY1067" s="261" t="s">
        <v>134</v>
      </c>
    </row>
    <row r="1068" s="2" customFormat="1" ht="24.15" customHeight="1">
      <c r="A1068" s="38"/>
      <c r="B1068" s="39"/>
      <c r="C1068" s="215" t="s">
        <v>1439</v>
      </c>
      <c r="D1068" s="215" t="s">
        <v>138</v>
      </c>
      <c r="E1068" s="216" t="s">
        <v>1440</v>
      </c>
      <c r="F1068" s="217" t="s">
        <v>1441</v>
      </c>
      <c r="G1068" s="218" t="s">
        <v>151</v>
      </c>
      <c r="H1068" s="219">
        <v>0.75</v>
      </c>
      <c r="I1068" s="220"/>
      <c r="J1068" s="221">
        <f>ROUND(I1068*H1068,2)</f>
        <v>0</v>
      </c>
      <c r="K1068" s="222"/>
      <c r="L1068" s="44"/>
      <c r="M1068" s="223" t="s">
        <v>1</v>
      </c>
      <c r="N1068" s="224" t="s">
        <v>39</v>
      </c>
      <c r="O1068" s="91"/>
      <c r="P1068" s="225">
        <f>O1068*H1068</f>
        <v>0</v>
      </c>
      <c r="Q1068" s="225">
        <v>0.00058</v>
      </c>
      <c r="R1068" s="225">
        <f>Q1068*H1068</f>
        <v>0.000435</v>
      </c>
      <c r="S1068" s="225">
        <v>0</v>
      </c>
      <c r="T1068" s="226">
        <f>S1068*H1068</f>
        <v>0</v>
      </c>
      <c r="U1068" s="38"/>
      <c r="V1068" s="38"/>
      <c r="W1068" s="38"/>
      <c r="X1068" s="38"/>
      <c r="Y1068" s="38"/>
      <c r="Z1068" s="38"/>
      <c r="AA1068" s="38"/>
      <c r="AB1068" s="38"/>
      <c r="AC1068" s="38"/>
      <c r="AD1068" s="38"/>
      <c r="AE1068" s="38"/>
      <c r="AR1068" s="227" t="s">
        <v>195</v>
      </c>
      <c r="AT1068" s="227" t="s">
        <v>138</v>
      </c>
      <c r="AU1068" s="227" t="s">
        <v>143</v>
      </c>
      <c r="AY1068" s="17" t="s">
        <v>134</v>
      </c>
      <c r="BE1068" s="228">
        <f>IF(N1068="základní",J1068,0)</f>
        <v>0</v>
      </c>
      <c r="BF1068" s="228">
        <f>IF(N1068="snížená",J1068,0)</f>
        <v>0</v>
      </c>
      <c r="BG1068" s="228">
        <f>IF(N1068="zákl. přenesená",J1068,0)</f>
        <v>0</v>
      </c>
      <c r="BH1068" s="228">
        <f>IF(N1068="sníž. přenesená",J1068,0)</f>
        <v>0</v>
      </c>
      <c r="BI1068" s="228">
        <f>IF(N1068="nulová",J1068,0)</f>
        <v>0</v>
      </c>
      <c r="BJ1068" s="17" t="s">
        <v>143</v>
      </c>
      <c r="BK1068" s="228">
        <f>ROUND(I1068*H1068,2)</f>
        <v>0</v>
      </c>
      <c r="BL1068" s="17" t="s">
        <v>195</v>
      </c>
      <c r="BM1068" s="227" t="s">
        <v>1442</v>
      </c>
    </row>
    <row r="1069" s="2" customFormat="1" ht="24.15" customHeight="1">
      <c r="A1069" s="38"/>
      <c r="B1069" s="39"/>
      <c r="C1069" s="262" t="s">
        <v>1443</v>
      </c>
      <c r="D1069" s="262" t="s">
        <v>248</v>
      </c>
      <c r="E1069" s="263" t="s">
        <v>1444</v>
      </c>
      <c r="F1069" s="264" t="s">
        <v>1445</v>
      </c>
      <c r="G1069" s="265" t="s">
        <v>151</v>
      </c>
      <c r="H1069" s="266">
        <v>0.82499999999999996</v>
      </c>
      <c r="I1069" s="267"/>
      <c r="J1069" s="268">
        <f>ROUND(I1069*H1069,2)</f>
        <v>0</v>
      </c>
      <c r="K1069" s="269"/>
      <c r="L1069" s="270"/>
      <c r="M1069" s="271" t="s">
        <v>1</v>
      </c>
      <c r="N1069" s="272" t="s">
        <v>39</v>
      </c>
      <c r="O1069" s="91"/>
      <c r="P1069" s="225">
        <f>O1069*H1069</f>
        <v>0</v>
      </c>
      <c r="Q1069" s="225">
        <v>0.012</v>
      </c>
      <c r="R1069" s="225">
        <f>Q1069*H1069</f>
        <v>0.0098999999999999991</v>
      </c>
      <c r="S1069" s="225">
        <v>0</v>
      </c>
      <c r="T1069" s="226">
        <f>S1069*H1069</f>
        <v>0</v>
      </c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R1069" s="227" t="s">
        <v>386</v>
      </c>
      <c r="AT1069" s="227" t="s">
        <v>248</v>
      </c>
      <c r="AU1069" s="227" t="s">
        <v>143</v>
      </c>
      <c r="AY1069" s="17" t="s">
        <v>134</v>
      </c>
      <c r="BE1069" s="228">
        <f>IF(N1069="základní",J1069,0)</f>
        <v>0</v>
      </c>
      <c r="BF1069" s="228">
        <f>IF(N1069="snížená",J1069,0)</f>
        <v>0</v>
      </c>
      <c r="BG1069" s="228">
        <f>IF(N1069="zákl. přenesená",J1069,0)</f>
        <v>0</v>
      </c>
      <c r="BH1069" s="228">
        <f>IF(N1069="sníž. přenesená",J1069,0)</f>
        <v>0</v>
      </c>
      <c r="BI1069" s="228">
        <f>IF(N1069="nulová",J1069,0)</f>
        <v>0</v>
      </c>
      <c r="BJ1069" s="17" t="s">
        <v>143</v>
      </c>
      <c r="BK1069" s="228">
        <f>ROUND(I1069*H1069,2)</f>
        <v>0</v>
      </c>
      <c r="BL1069" s="17" t="s">
        <v>195</v>
      </c>
      <c r="BM1069" s="227" t="s">
        <v>1446</v>
      </c>
    </row>
    <row r="1070" s="13" customFormat="1">
      <c r="A1070" s="13"/>
      <c r="B1070" s="229"/>
      <c r="C1070" s="230"/>
      <c r="D1070" s="231" t="s">
        <v>145</v>
      </c>
      <c r="E1070" s="232" t="s">
        <v>1</v>
      </c>
      <c r="F1070" s="233" t="s">
        <v>1447</v>
      </c>
      <c r="G1070" s="230"/>
      <c r="H1070" s="232" t="s">
        <v>1</v>
      </c>
      <c r="I1070" s="234"/>
      <c r="J1070" s="230"/>
      <c r="K1070" s="230"/>
      <c r="L1070" s="235"/>
      <c r="M1070" s="236"/>
      <c r="N1070" s="237"/>
      <c r="O1070" s="237"/>
      <c r="P1070" s="237"/>
      <c r="Q1070" s="237"/>
      <c r="R1070" s="237"/>
      <c r="S1070" s="237"/>
      <c r="T1070" s="238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39" t="s">
        <v>145</v>
      </c>
      <c r="AU1070" s="239" t="s">
        <v>143</v>
      </c>
      <c r="AV1070" s="13" t="s">
        <v>81</v>
      </c>
      <c r="AW1070" s="13" t="s">
        <v>30</v>
      </c>
      <c r="AX1070" s="13" t="s">
        <v>73</v>
      </c>
      <c r="AY1070" s="239" t="s">
        <v>134</v>
      </c>
    </row>
    <row r="1071" s="14" customFormat="1">
      <c r="A1071" s="14"/>
      <c r="B1071" s="240"/>
      <c r="C1071" s="241"/>
      <c r="D1071" s="231" t="s">
        <v>145</v>
      </c>
      <c r="E1071" s="242" t="s">
        <v>1</v>
      </c>
      <c r="F1071" s="243" t="s">
        <v>1448</v>
      </c>
      <c r="G1071" s="241"/>
      <c r="H1071" s="244">
        <v>0.75</v>
      </c>
      <c r="I1071" s="245"/>
      <c r="J1071" s="241"/>
      <c r="K1071" s="241"/>
      <c r="L1071" s="246"/>
      <c r="M1071" s="247"/>
      <c r="N1071" s="248"/>
      <c r="O1071" s="248"/>
      <c r="P1071" s="248"/>
      <c r="Q1071" s="248"/>
      <c r="R1071" s="248"/>
      <c r="S1071" s="248"/>
      <c r="T1071" s="249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0" t="s">
        <v>145</v>
      </c>
      <c r="AU1071" s="250" t="s">
        <v>143</v>
      </c>
      <c r="AV1071" s="14" t="s">
        <v>143</v>
      </c>
      <c r="AW1071" s="14" t="s">
        <v>30</v>
      </c>
      <c r="AX1071" s="14" t="s">
        <v>81</v>
      </c>
      <c r="AY1071" s="250" t="s">
        <v>134</v>
      </c>
    </row>
    <row r="1072" s="14" customFormat="1">
      <c r="A1072" s="14"/>
      <c r="B1072" s="240"/>
      <c r="C1072" s="241"/>
      <c r="D1072" s="231" t="s">
        <v>145</v>
      </c>
      <c r="E1072" s="241"/>
      <c r="F1072" s="243" t="s">
        <v>1449</v>
      </c>
      <c r="G1072" s="241"/>
      <c r="H1072" s="244">
        <v>0.82499999999999996</v>
      </c>
      <c r="I1072" s="245"/>
      <c r="J1072" s="241"/>
      <c r="K1072" s="241"/>
      <c r="L1072" s="246"/>
      <c r="M1072" s="247"/>
      <c r="N1072" s="248"/>
      <c r="O1072" s="248"/>
      <c r="P1072" s="248"/>
      <c r="Q1072" s="248"/>
      <c r="R1072" s="248"/>
      <c r="S1072" s="248"/>
      <c r="T1072" s="249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50" t="s">
        <v>145</v>
      </c>
      <c r="AU1072" s="250" t="s">
        <v>143</v>
      </c>
      <c r="AV1072" s="14" t="s">
        <v>143</v>
      </c>
      <c r="AW1072" s="14" t="s">
        <v>4</v>
      </c>
      <c r="AX1072" s="14" t="s">
        <v>81</v>
      </c>
      <c r="AY1072" s="250" t="s">
        <v>134</v>
      </c>
    </row>
    <row r="1073" s="2" customFormat="1" ht="24.15" customHeight="1">
      <c r="A1073" s="38"/>
      <c r="B1073" s="39"/>
      <c r="C1073" s="215" t="s">
        <v>1450</v>
      </c>
      <c r="D1073" s="215" t="s">
        <v>138</v>
      </c>
      <c r="E1073" s="216" t="s">
        <v>1451</v>
      </c>
      <c r="F1073" s="217" t="s">
        <v>1452</v>
      </c>
      <c r="G1073" s="218" t="s">
        <v>141</v>
      </c>
      <c r="H1073" s="219">
        <v>1</v>
      </c>
      <c r="I1073" s="220"/>
      <c r="J1073" s="221">
        <f>ROUND(I1073*H1073,2)</f>
        <v>0</v>
      </c>
      <c r="K1073" s="222"/>
      <c r="L1073" s="44"/>
      <c r="M1073" s="223" t="s">
        <v>1</v>
      </c>
      <c r="N1073" s="224" t="s">
        <v>39</v>
      </c>
      <c r="O1073" s="91"/>
      <c r="P1073" s="225">
        <f>O1073*H1073</f>
        <v>0</v>
      </c>
      <c r="Q1073" s="225">
        <v>0</v>
      </c>
      <c r="R1073" s="225">
        <f>Q1073*H1073</f>
        <v>0</v>
      </c>
      <c r="S1073" s="225">
        <v>0.00036000000000000002</v>
      </c>
      <c r="T1073" s="226">
        <f>S1073*H1073</f>
        <v>0.00036000000000000002</v>
      </c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R1073" s="227" t="s">
        <v>195</v>
      </c>
      <c r="AT1073" s="227" t="s">
        <v>138</v>
      </c>
      <c r="AU1073" s="227" t="s">
        <v>143</v>
      </c>
      <c r="AY1073" s="17" t="s">
        <v>134</v>
      </c>
      <c r="BE1073" s="228">
        <f>IF(N1073="základní",J1073,0)</f>
        <v>0</v>
      </c>
      <c r="BF1073" s="228">
        <f>IF(N1073="snížená",J1073,0)</f>
        <v>0</v>
      </c>
      <c r="BG1073" s="228">
        <f>IF(N1073="zákl. přenesená",J1073,0)</f>
        <v>0</v>
      </c>
      <c r="BH1073" s="228">
        <f>IF(N1073="sníž. přenesená",J1073,0)</f>
        <v>0</v>
      </c>
      <c r="BI1073" s="228">
        <f>IF(N1073="nulová",J1073,0)</f>
        <v>0</v>
      </c>
      <c r="BJ1073" s="17" t="s">
        <v>143</v>
      </c>
      <c r="BK1073" s="228">
        <f>ROUND(I1073*H1073,2)</f>
        <v>0</v>
      </c>
      <c r="BL1073" s="17" t="s">
        <v>195</v>
      </c>
      <c r="BM1073" s="227" t="s">
        <v>1453</v>
      </c>
    </row>
    <row r="1074" s="13" customFormat="1">
      <c r="A1074" s="13"/>
      <c r="B1074" s="229"/>
      <c r="C1074" s="230"/>
      <c r="D1074" s="231" t="s">
        <v>145</v>
      </c>
      <c r="E1074" s="232" t="s">
        <v>1</v>
      </c>
      <c r="F1074" s="233" t="s">
        <v>1454</v>
      </c>
      <c r="G1074" s="230"/>
      <c r="H1074" s="232" t="s">
        <v>1</v>
      </c>
      <c r="I1074" s="234"/>
      <c r="J1074" s="230"/>
      <c r="K1074" s="230"/>
      <c r="L1074" s="235"/>
      <c r="M1074" s="236"/>
      <c r="N1074" s="237"/>
      <c r="O1074" s="237"/>
      <c r="P1074" s="237"/>
      <c r="Q1074" s="237"/>
      <c r="R1074" s="237"/>
      <c r="S1074" s="237"/>
      <c r="T1074" s="238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9" t="s">
        <v>145</v>
      </c>
      <c r="AU1074" s="239" t="s">
        <v>143</v>
      </c>
      <c r="AV1074" s="13" t="s">
        <v>81</v>
      </c>
      <c r="AW1074" s="13" t="s">
        <v>30</v>
      </c>
      <c r="AX1074" s="13" t="s">
        <v>73</v>
      </c>
      <c r="AY1074" s="239" t="s">
        <v>134</v>
      </c>
    </row>
    <row r="1075" s="14" customFormat="1">
      <c r="A1075" s="14"/>
      <c r="B1075" s="240"/>
      <c r="C1075" s="241"/>
      <c r="D1075" s="231" t="s">
        <v>145</v>
      </c>
      <c r="E1075" s="242" t="s">
        <v>1</v>
      </c>
      <c r="F1075" s="243" t="s">
        <v>81</v>
      </c>
      <c r="G1075" s="241"/>
      <c r="H1075" s="244">
        <v>1</v>
      </c>
      <c r="I1075" s="245"/>
      <c r="J1075" s="241"/>
      <c r="K1075" s="241"/>
      <c r="L1075" s="246"/>
      <c r="M1075" s="247"/>
      <c r="N1075" s="248"/>
      <c r="O1075" s="248"/>
      <c r="P1075" s="248"/>
      <c r="Q1075" s="248"/>
      <c r="R1075" s="248"/>
      <c r="S1075" s="248"/>
      <c r="T1075" s="249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50" t="s">
        <v>145</v>
      </c>
      <c r="AU1075" s="250" t="s">
        <v>143</v>
      </c>
      <c r="AV1075" s="14" t="s">
        <v>143</v>
      </c>
      <c r="AW1075" s="14" t="s">
        <v>30</v>
      </c>
      <c r="AX1075" s="14" t="s">
        <v>81</v>
      </c>
      <c r="AY1075" s="250" t="s">
        <v>134</v>
      </c>
    </row>
    <row r="1076" s="2" customFormat="1" ht="16.5" customHeight="1">
      <c r="A1076" s="38"/>
      <c r="B1076" s="39"/>
      <c r="C1076" s="215" t="s">
        <v>1455</v>
      </c>
      <c r="D1076" s="215" t="s">
        <v>138</v>
      </c>
      <c r="E1076" s="216" t="s">
        <v>1456</v>
      </c>
      <c r="F1076" s="217" t="s">
        <v>1457</v>
      </c>
      <c r="G1076" s="218" t="s">
        <v>301</v>
      </c>
      <c r="H1076" s="219">
        <v>14</v>
      </c>
      <c r="I1076" s="220"/>
      <c r="J1076" s="221">
        <f>ROUND(I1076*H1076,2)</f>
        <v>0</v>
      </c>
      <c r="K1076" s="222"/>
      <c r="L1076" s="44"/>
      <c r="M1076" s="223" t="s">
        <v>1</v>
      </c>
      <c r="N1076" s="224" t="s">
        <v>39</v>
      </c>
      <c r="O1076" s="91"/>
      <c r="P1076" s="225">
        <f>O1076*H1076</f>
        <v>0</v>
      </c>
      <c r="Q1076" s="225">
        <v>0.00611</v>
      </c>
      <c r="R1076" s="225">
        <f>Q1076*H1076</f>
        <v>0.085540000000000005</v>
      </c>
      <c r="S1076" s="225">
        <v>0</v>
      </c>
      <c r="T1076" s="226">
        <f>S1076*H1076</f>
        <v>0</v>
      </c>
      <c r="U1076" s="38"/>
      <c r="V1076" s="38"/>
      <c r="W1076" s="38"/>
      <c r="X1076" s="38"/>
      <c r="Y1076" s="38"/>
      <c r="Z1076" s="38"/>
      <c r="AA1076" s="38"/>
      <c r="AB1076" s="38"/>
      <c r="AC1076" s="38"/>
      <c r="AD1076" s="38"/>
      <c r="AE1076" s="38"/>
      <c r="AR1076" s="227" t="s">
        <v>195</v>
      </c>
      <c r="AT1076" s="227" t="s">
        <v>138</v>
      </c>
      <c r="AU1076" s="227" t="s">
        <v>143</v>
      </c>
      <c r="AY1076" s="17" t="s">
        <v>134</v>
      </c>
      <c r="BE1076" s="228">
        <f>IF(N1076="základní",J1076,0)</f>
        <v>0</v>
      </c>
      <c r="BF1076" s="228">
        <f>IF(N1076="snížená",J1076,0)</f>
        <v>0</v>
      </c>
      <c r="BG1076" s="228">
        <f>IF(N1076="zákl. přenesená",J1076,0)</f>
        <v>0</v>
      </c>
      <c r="BH1076" s="228">
        <f>IF(N1076="sníž. přenesená",J1076,0)</f>
        <v>0</v>
      </c>
      <c r="BI1076" s="228">
        <f>IF(N1076="nulová",J1076,0)</f>
        <v>0</v>
      </c>
      <c r="BJ1076" s="17" t="s">
        <v>143</v>
      </c>
      <c r="BK1076" s="228">
        <f>ROUND(I1076*H1076,2)</f>
        <v>0</v>
      </c>
      <c r="BL1076" s="17" t="s">
        <v>195</v>
      </c>
      <c r="BM1076" s="227" t="s">
        <v>1458</v>
      </c>
    </row>
    <row r="1077" s="14" customFormat="1">
      <c r="A1077" s="14"/>
      <c r="B1077" s="240"/>
      <c r="C1077" s="241"/>
      <c r="D1077" s="231" t="s">
        <v>145</v>
      </c>
      <c r="E1077" s="242" t="s">
        <v>1</v>
      </c>
      <c r="F1077" s="243" t="s">
        <v>185</v>
      </c>
      <c r="G1077" s="241"/>
      <c r="H1077" s="244">
        <v>14</v>
      </c>
      <c r="I1077" s="245"/>
      <c r="J1077" s="241"/>
      <c r="K1077" s="241"/>
      <c r="L1077" s="246"/>
      <c r="M1077" s="247"/>
      <c r="N1077" s="248"/>
      <c r="O1077" s="248"/>
      <c r="P1077" s="248"/>
      <c r="Q1077" s="248"/>
      <c r="R1077" s="248"/>
      <c r="S1077" s="248"/>
      <c r="T1077" s="249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0" t="s">
        <v>145</v>
      </c>
      <c r="AU1077" s="250" t="s">
        <v>143</v>
      </c>
      <c r="AV1077" s="14" t="s">
        <v>143</v>
      </c>
      <c r="AW1077" s="14" t="s">
        <v>30</v>
      </c>
      <c r="AX1077" s="14" t="s">
        <v>81</v>
      </c>
      <c r="AY1077" s="250" t="s">
        <v>134</v>
      </c>
    </row>
    <row r="1078" s="2" customFormat="1" ht="16.5" customHeight="1">
      <c r="A1078" s="38"/>
      <c r="B1078" s="39"/>
      <c r="C1078" s="262" t="s">
        <v>1459</v>
      </c>
      <c r="D1078" s="262" t="s">
        <v>248</v>
      </c>
      <c r="E1078" s="263" t="s">
        <v>1460</v>
      </c>
      <c r="F1078" s="264" t="s">
        <v>1461</v>
      </c>
      <c r="G1078" s="265" t="s">
        <v>301</v>
      </c>
      <c r="H1078" s="266">
        <v>14.699999999999999</v>
      </c>
      <c r="I1078" s="267"/>
      <c r="J1078" s="268">
        <f>ROUND(I1078*H1078,2)</f>
        <v>0</v>
      </c>
      <c r="K1078" s="269"/>
      <c r="L1078" s="270"/>
      <c r="M1078" s="271" t="s">
        <v>1</v>
      </c>
      <c r="N1078" s="272" t="s">
        <v>39</v>
      </c>
      <c r="O1078" s="91"/>
      <c r="P1078" s="225">
        <f>O1078*H1078</f>
        <v>0</v>
      </c>
      <c r="Q1078" s="225">
        <v>8.0000000000000007E-05</v>
      </c>
      <c r="R1078" s="225">
        <f>Q1078*H1078</f>
        <v>0.001176</v>
      </c>
      <c r="S1078" s="225">
        <v>0</v>
      </c>
      <c r="T1078" s="226">
        <f>S1078*H1078</f>
        <v>0</v>
      </c>
      <c r="U1078" s="38"/>
      <c r="V1078" s="38"/>
      <c r="W1078" s="38"/>
      <c r="X1078" s="38"/>
      <c r="Y1078" s="38"/>
      <c r="Z1078" s="38"/>
      <c r="AA1078" s="38"/>
      <c r="AB1078" s="38"/>
      <c r="AC1078" s="38"/>
      <c r="AD1078" s="38"/>
      <c r="AE1078" s="38"/>
      <c r="AR1078" s="227" t="s">
        <v>386</v>
      </c>
      <c r="AT1078" s="227" t="s">
        <v>248</v>
      </c>
      <c r="AU1078" s="227" t="s">
        <v>143</v>
      </c>
      <c r="AY1078" s="17" t="s">
        <v>134</v>
      </c>
      <c r="BE1078" s="228">
        <f>IF(N1078="základní",J1078,0)</f>
        <v>0</v>
      </c>
      <c r="BF1078" s="228">
        <f>IF(N1078="snížená",J1078,0)</f>
        <v>0</v>
      </c>
      <c r="BG1078" s="228">
        <f>IF(N1078="zákl. přenesená",J1078,0)</f>
        <v>0</v>
      </c>
      <c r="BH1078" s="228">
        <f>IF(N1078="sníž. přenesená",J1078,0)</f>
        <v>0</v>
      </c>
      <c r="BI1078" s="228">
        <f>IF(N1078="nulová",J1078,0)</f>
        <v>0</v>
      </c>
      <c r="BJ1078" s="17" t="s">
        <v>143</v>
      </c>
      <c r="BK1078" s="228">
        <f>ROUND(I1078*H1078,2)</f>
        <v>0</v>
      </c>
      <c r="BL1078" s="17" t="s">
        <v>195</v>
      </c>
      <c r="BM1078" s="227" t="s">
        <v>1462</v>
      </c>
    </row>
    <row r="1079" s="14" customFormat="1">
      <c r="A1079" s="14"/>
      <c r="B1079" s="240"/>
      <c r="C1079" s="241"/>
      <c r="D1079" s="231" t="s">
        <v>145</v>
      </c>
      <c r="E1079" s="242" t="s">
        <v>1</v>
      </c>
      <c r="F1079" s="243" t="s">
        <v>185</v>
      </c>
      <c r="G1079" s="241"/>
      <c r="H1079" s="244">
        <v>14</v>
      </c>
      <c r="I1079" s="245"/>
      <c r="J1079" s="241"/>
      <c r="K1079" s="241"/>
      <c r="L1079" s="246"/>
      <c r="M1079" s="247"/>
      <c r="N1079" s="248"/>
      <c r="O1079" s="248"/>
      <c r="P1079" s="248"/>
      <c r="Q1079" s="248"/>
      <c r="R1079" s="248"/>
      <c r="S1079" s="248"/>
      <c r="T1079" s="249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0" t="s">
        <v>145</v>
      </c>
      <c r="AU1079" s="250" t="s">
        <v>143</v>
      </c>
      <c r="AV1079" s="14" t="s">
        <v>143</v>
      </c>
      <c r="AW1079" s="14" t="s">
        <v>30</v>
      </c>
      <c r="AX1079" s="14" t="s">
        <v>81</v>
      </c>
      <c r="AY1079" s="250" t="s">
        <v>134</v>
      </c>
    </row>
    <row r="1080" s="14" customFormat="1">
      <c r="A1080" s="14"/>
      <c r="B1080" s="240"/>
      <c r="C1080" s="241"/>
      <c r="D1080" s="231" t="s">
        <v>145</v>
      </c>
      <c r="E1080" s="241"/>
      <c r="F1080" s="243" t="s">
        <v>1463</v>
      </c>
      <c r="G1080" s="241"/>
      <c r="H1080" s="244">
        <v>14.699999999999999</v>
      </c>
      <c r="I1080" s="245"/>
      <c r="J1080" s="241"/>
      <c r="K1080" s="241"/>
      <c r="L1080" s="246"/>
      <c r="M1080" s="247"/>
      <c r="N1080" s="248"/>
      <c r="O1080" s="248"/>
      <c r="P1080" s="248"/>
      <c r="Q1080" s="248"/>
      <c r="R1080" s="248"/>
      <c r="S1080" s="248"/>
      <c r="T1080" s="249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50" t="s">
        <v>145</v>
      </c>
      <c r="AU1080" s="250" t="s">
        <v>143</v>
      </c>
      <c r="AV1080" s="14" t="s">
        <v>143</v>
      </c>
      <c r="AW1080" s="14" t="s">
        <v>4</v>
      </c>
      <c r="AX1080" s="14" t="s">
        <v>81</v>
      </c>
      <c r="AY1080" s="250" t="s">
        <v>134</v>
      </c>
    </row>
    <row r="1081" s="2" customFormat="1" ht="16.5" customHeight="1">
      <c r="A1081" s="38"/>
      <c r="B1081" s="39"/>
      <c r="C1081" s="215" t="s">
        <v>1464</v>
      </c>
      <c r="D1081" s="215" t="s">
        <v>138</v>
      </c>
      <c r="E1081" s="216" t="s">
        <v>1465</v>
      </c>
      <c r="F1081" s="217" t="s">
        <v>1466</v>
      </c>
      <c r="G1081" s="218" t="s">
        <v>301</v>
      </c>
      <c r="H1081" s="219">
        <v>7.2199999999999998</v>
      </c>
      <c r="I1081" s="220"/>
      <c r="J1081" s="221">
        <f>ROUND(I1081*H1081,2)</f>
        <v>0</v>
      </c>
      <c r="K1081" s="222"/>
      <c r="L1081" s="44"/>
      <c r="M1081" s="223" t="s">
        <v>1</v>
      </c>
      <c r="N1081" s="224" t="s">
        <v>39</v>
      </c>
      <c r="O1081" s="91"/>
      <c r="P1081" s="225">
        <f>O1081*H1081</f>
        <v>0</v>
      </c>
      <c r="Q1081" s="225">
        <v>0.00611</v>
      </c>
      <c r="R1081" s="225">
        <f>Q1081*H1081</f>
        <v>0.044114199999999999</v>
      </c>
      <c r="S1081" s="225">
        <v>0</v>
      </c>
      <c r="T1081" s="226">
        <f>S1081*H1081</f>
        <v>0</v>
      </c>
      <c r="U1081" s="38"/>
      <c r="V1081" s="38"/>
      <c r="W1081" s="38"/>
      <c r="X1081" s="38"/>
      <c r="Y1081" s="38"/>
      <c r="Z1081" s="38"/>
      <c r="AA1081" s="38"/>
      <c r="AB1081" s="38"/>
      <c r="AC1081" s="38"/>
      <c r="AD1081" s="38"/>
      <c r="AE1081" s="38"/>
      <c r="AR1081" s="227" t="s">
        <v>195</v>
      </c>
      <c r="AT1081" s="227" t="s">
        <v>138</v>
      </c>
      <c r="AU1081" s="227" t="s">
        <v>143</v>
      </c>
      <c r="AY1081" s="17" t="s">
        <v>134</v>
      </c>
      <c r="BE1081" s="228">
        <f>IF(N1081="základní",J1081,0)</f>
        <v>0</v>
      </c>
      <c r="BF1081" s="228">
        <f>IF(N1081="snížená",J1081,0)</f>
        <v>0</v>
      </c>
      <c r="BG1081" s="228">
        <f>IF(N1081="zákl. přenesená",J1081,0)</f>
        <v>0</v>
      </c>
      <c r="BH1081" s="228">
        <f>IF(N1081="sníž. přenesená",J1081,0)</f>
        <v>0</v>
      </c>
      <c r="BI1081" s="228">
        <f>IF(N1081="nulová",J1081,0)</f>
        <v>0</v>
      </c>
      <c r="BJ1081" s="17" t="s">
        <v>143</v>
      </c>
      <c r="BK1081" s="228">
        <f>ROUND(I1081*H1081,2)</f>
        <v>0</v>
      </c>
      <c r="BL1081" s="17" t="s">
        <v>195</v>
      </c>
      <c r="BM1081" s="227" t="s">
        <v>1467</v>
      </c>
    </row>
    <row r="1082" s="13" customFormat="1">
      <c r="A1082" s="13"/>
      <c r="B1082" s="229"/>
      <c r="C1082" s="230"/>
      <c r="D1082" s="231" t="s">
        <v>145</v>
      </c>
      <c r="E1082" s="232" t="s">
        <v>1</v>
      </c>
      <c r="F1082" s="233" t="s">
        <v>1468</v>
      </c>
      <c r="G1082" s="230"/>
      <c r="H1082" s="232" t="s">
        <v>1</v>
      </c>
      <c r="I1082" s="234"/>
      <c r="J1082" s="230"/>
      <c r="K1082" s="230"/>
      <c r="L1082" s="235"/>
      <c r="M1082" s="236"/>
      <c r="N1082" s="237"/>
      <c r="O1082" s="237"/>
      <c r="P1082" s="237"/>
      <c r="Q1082" s="237"/>
      <c r="R1082" s="237"/>
      <c r="S1082" s="237"/>
      <c r="T1082" s="238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9" t="s">
        <v>145</v>
      </c>
      <c r="AU1082" s="239" t="s">
        <v>143</v>
      </c>
      <c r="AV1082" s="13" t="s">
        <v>81</v>
      </c>
      <c r="AW1082" s="13" t="s">
        <v>30</v>
      </c>
      <c r="AX1082" s="13" t="s">
        <v>73</v>
      </c>
      <c r="AY1082" s="239" t="s">
        <v>134</v>
      </c>
    </row>
    <row r="1083" s="13" customFormat="1">
      <c r="A1083" s="13"/>
      <c r="B1083" s="229"/>
      <c r="C1083" s="230"/>
      <c r="D1083" s="231" t="s">
        <v>145</v>
      </c>
      <c r="E1083" s="232" t="s">
        <v>1</v>
      </c>
      <c r="F1083" s="233" t="s">
        <v>225</v>
      </c>
      <c r="G1083" s="230"/>
      <c r="H1083" s="232" t="s">
        <v>1</v>
      </c>
      <c r="I1083" s="234"/>
      <c r="J1083" s="230"/>
      <c r="K1083" s="230"/>
      <c r="L1083" s="235"/>
      <c r="M1083" s="236"/>
      <c r="N1083" s="237"/>
      <c r="O1083" s="237"/>
      <c r="P1083" s="237"/>
      <c r="Q1083" s="237"/>
      <c r="R1083" s="237"/>
      <c r="S1083" s="237"/>
      <c r="T1083" s="238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39" t="s">
        <v>145</v>
      </c>
      <c r="AU1083" s="239" t="s">
        <v>143</v>
      </c>
      <c r="AV1083" s="13" t="s">
        <v>81</v>
      </c>
      <c r="AW1083" s="13" t="s">
        <v>30</v>
      </c>
      <c r="AX1083" s="13" t="s">
        <v>73</v>
      </c>
      <c r="AY1083" s="239" t="s">
        <v>134</v>
      </c>
    </row>
    <row r="1084" s="14" customFormat="1">
      <c r="A1084" s="14"/>
      <c r="B1084" s="240"/>
      <c r="C1084" s="241"/>
      <c r="D1084" s="231" t="s">
        <v>145</v>
      </c>
      <c r="E1084" s="242" t="s">
        <v>1</v>
      </c>
      <c r="F1084" s="243" t="s">
        <v>1469</v>
      </c>
      <c r="G1084" s="241"/>
      <c r="H1084" s="244">
        <v>7.2199999999999998</v>
      </c>
      <c r="I1084" s="245"/>
      <c r="J1084" s="241"/>
      <c r="K1084" s="241"/>
      <c r="L1084" s="246"/>
      <c r="M1084" s="247"/>
      <c r="N1084" s="248"/>
      <c r="O1084" s="248"/>
      <c r="P1084" s="248"/>
      <c r="Q1084" s="248"/>
      <c r="R1084" s="248"/>
      <c r="S1084" s="248"/>
      <c r="T1084" s="249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0" t="s">
        <v>145</v>
      </c>
      <c r="AU1084" s="250" t="s">
        <v>143</v>
      </c>
      <c r="AV1084" s="14" t="s">
        <v>143</v>
      </c>
      <c r="AW1084" s="14" t="s">
        <v>30</v>
      </c>
      <c r="AX1084" s="14" t="s">
        <v>73</v>
      </c>
      <c r="AY1084" s="250" t="s">
        <v>134</v>
      </c>
    </row>
    <row r="1085" s="15" customFormat="1">
      <c r="A1085" s="15"/>
      <c r="B1085" s="251"/>
      <c r="C1085" s="252"/>
      <c r="D1085" s="231" t="s">
        <v>145</v>
      </c>
      <c r="E1085" s="253" t="s">
        <v>1</v>
      </c>
      <c r="F1085" s="254" t="s">
        <v>168</v>
      </c>
      <c r="G1085" s="252"/>
      <c r="H1085" s="255">
        <v>7.2199999999999998</v>
      </c>
      <c r="I1085" s="256"/>
      <c r="J1085" s="252"/>
      <c r="K1085" s="252"/>
      <c r="L1085" s="257"/>
      <c r="M1085" s="258"/>
      <c r="N1085" s="259"/>
      <c r="O1085" s="259"/>
      <c r="P1085" s="259"/>
      <c r="Q1085" s="259"/>
      <c r="R1085" s="259"/>
      <c r="S1085" s="259"/>
      <c r="T1085" s="260"/>
      <c r="U1085" s="15"/>
      <c r="V1085" s="15"/>
      <c r="W1085" s="15"/>
      <c r="X1085" s="15"/>
      <c r="Y1085" s="15"/>
      <c r="Z1085" s="15"/>
      <c r="AA1085" s="15"/>
      <c r="AB1085" s="15"/>
      <c r="AC1085" s="15"/>
      <c r="AD1085" s="15"/>
      <c r="AE1085" s="15"/>
      <c r="AT1085" s="261" t="s">
        <v>145</v>
      </c>
      <c r="AU1085" s="261" t="s">
        <v>143</v>
      </c>
      <c r="AV1085" s="15" t="s">
        <v>142</v>
      </c>
      <c r="AW1085" s="15" t="s">
        <v>30</v>
      </c>
      <c r="AX1085" s="15" t="s">
        <v>81</v>
      </c>
      <c r="AY1085" s="261" t="s">
        <v>134</v>
      </c>
    </row>
    <row r="1086" s="2" customFormat="1" ht="16.5" customHeight="1">
      <c r="A1086" s="38"/>
      <c r="B1086" s="39"/>
      <c r="C1086" s="262" t="s">
        <v>1470</v>
      </c>
      <c r="D1086" s="262" t="s">
        <v>248</v>
      </c>
      <c r="E1086" s="263" t="s">
        <v>1471</v>
      </c>
      <c r="F1086" s="264" t="s">
        <v>1472</v>
      </c>
      <c r="G1086" s="265" t="s">
        <v>301</v>
      </c>
      <c r="H1086" s="266">
        <v>7.5810000000000004</v>
      </c>
      <c r="I1086" s="267"/>
      <c r="J1086" s="268">
        <f>ROUND(I1086*H1086,2)</f>
        <v>0</v>
      </c>
      <c r="K1086" s="269"/>
      <c r="L1086" s="270"/>
      <c r="M1086" s="271" t="s">
        <v>1</v>
      </c>
      <c r="N1086" s="272" t="s">
        <v>39</v>
      </c>
      <c r="O1086" s="91"/>
      <c r="P1086" s="225">
        <f>O1086*H1086</f>
        <v>0</v>
      </c>
      <c r="Q1086" s="225">
        <v>0.00012</v>
      </c>
      <c r="R1086" s="225">
        <f>Q1086*H1086</f>
        <v>0.00090972000000000004</v>
      </c>
      <c r="S1086" s="225">
        <v>0</v>
      </c>
      <c r="T1086" s="226">
        <f>S1086*H1086</f>
        <v>0</v>
      </c>
      <c r="U1086" s="38"/>
      <c r="V1086" s="38"/>
      <c r="W1086" s="38"/>
      <c r="X1086" s="38"/>
      <c r="Y1086" s="38"/>
      <c r="Z1086" s="38"/>
      <c r="AA1086" s="38"/>
      <c r="AB1086" s="38"/>
      <c r="AC1086" s="38"/>
      <c r="AD1086" s="38"/>
      <c r="AE1086" s="38"/>
      <c r="AR1086" s="227" t="s">
        <v>386</v>
      </c>
      <c r="AT1086" s="227" t="s">
        <v>248</v>
      </c>
      <c r="AU1086" s="227" t="s">
        <v>143</v>
      </c>
      <c r="AY1086" s="17" t="s">
        <v>134</v>
      </c>
      <c r="BE1086" s="228">
        <f>IF(N1086="základní",J1086,0)</f>
        <v>0</v>
      </c>
      <c r="BF1086" s="228">
        <f>IF(N1086="snížená",J1086,0)</f>
        <v>0</v>
      </c>
      <c r="BG1086" s="228">
        <f>IF(N1086="zákl. přenesená",J1086,0)</f>
        <v>0</v>
      </c>
      <c r="BH1086" s="228">
        <f>IF(N1086="sníž. přenesená",J1086,0)</f>
        <v>0</v>
      </c>
      <c r="BI1086" s="228">
        <f>IF(N1086="nulová",J1086,0)</f>
        <v>0</v>
      </c>
      <c r="BJ1086" s="17" t="s">
        <v>143</v>
      </c>
      <c r="BK1086" s="228">
        <f>ROUND(I1086*H1086,2)</f>
        <v>0</v>
      </c>
      <c r="BL1086" s="17" t="s">
        <v>195</v>
      </c>
      <c r="BM1086" s="227" t="s">
        <v>1473</v>
      </c>
    </row>
    <row r="1087" s="14" customFormat="1">
      <c r="A1087" s="14"/>
      <c r="B1087" s="240"/>
      <c r="C1087" s="241"/>
      <c r="D1087" s="231" t="s">
        <v>145</v>
      </c>
      <c r="E1087" s="241"/>
      <c r="F1087" s="243" t="s">
        <v>1474</v>
      </c>
      <c r="G1087" s="241"/>
      <c r="H1087" s="244">
        <v>7.5810000000000004</v>
      </c>
      <c r="I1087" s="245"/>
      <c r="J1087" s="241"/>
      <c r="K1087" s="241"/>
      <c r="L1087" s="246"/>
      <c r="M1087" s="247"/>
      <c r="N1087" s="248"/>
      <c r="O1087" s="248"/>
      <c r="P1087" s="248"/>
      <c r="Q1087" s="248"/>
      <c r="R1087" s="248"/>
      <c r="S1087" s="248"/>
      <c r="T1087" s="249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0" t="s">
        <v>145</v>
      </c>
      <c r="AU1087" s="250" t="s">
        <v>143</v>
      </c>
      <c r="AV1087" s="14" t="s">
        <v>143</v>
      </c>
      <c r="AW1087" s="14" t="s">
        <v>4</v>
      </c>
      <c r="AX1087" s="14" t="s">
        <v>81</v>
      </c>
      <c r="AY1087" s="250" t="s">
        <v>134</v>
      </c>
    </row>
    <row r="1088" s="2" customFormat="1" ht="24.15" customHeight="1">
      <c r="A1088" s="38"/>
      <c r="B1088" s="39"/>
      <c r="C1088" s="215" t="s">
        <v>1475</v>
      </c>
      <c r="D1088" s="215" t="s">
        <v>138</v>
      </c>
      <c r="E1088" s="216" t="s">
        <v>1476</v>
      </c>
      <c r="F1088" s="217" t="s">
        <v>1477</v>
      </c>
      <c r="G1088" s="218" t="s">
        <v>141</v>
      </c>
      <c r="H1088" s="219">
        <v>1</v>
      </c>
      <c r="I1088" s="220"/>
      <c r="J1088" s="221">
        <f>ROUND(I1088*H1088,2)</f>
        <v>0</v>
      </c>
      <c r="K1088" s="222"/>
      <c r="L1088" s="44"/>
      <c r="M1088" s="223" t="s">
        <v>1</v>
      </c>
      <c r="N1088" s="224" t="s">
        <v>39</v>
      </c>
      <c r="O1088" s="91"/>
      <c r="P1088" s="225">
        <f>O1088*H1088</f>
        <v>0</v>
      </c>
      <c r="Q1088" s="225">
        <v>0.00020000000000000001</v>
      </c>
      <c r="R1088" s="225">
        <f>Q1088*H1088</f>
        <v>0.00020000000000000001</v>
      </c>
      <c r="S1088" s="225">
        <v>0</v>
      </c>
      <c r="T1088" s="226">
        <f>S1088*H1088</f>
        <v>0</v>
      </c>
      <c r="U1088" s="38"/>
      <c r="V1088" s="38"/>
      <c r="W1088" s="38"/>
      <c r="X1088" s="38"/>
      <c r="Y1088" s="38"/>
      <c r="Z1088" s="38"/>
      <c r="AA1088" s="38"/>
      <c r="AB1088" s="38"/>
      <c r="AC1088" s="38"/>
      <c r="AD1088" s="38"/>
      <c r="AE1088" s="38"/>
      <c r="AR1088" s="227" t="s">
        <v>195</v>
      </c>
      <c r="AT1088" s="227" t="s">
        <v>138</v>
      </c>
      <c r="AU1088" s="227" t="s">
        <v>143</v>
      </c>
      <c r="AY1088" s="17" t="s">
        <v>134</v>
      </c>
      <c r="BE1088" s="228">
        <f>IF(N1088="základní",J1088,0)</f>
        <v>0</v>
      </c>
      <c r="BF1088" s="228">
        <f>IF(N1088="snížená",J1088,0)</f>
        <v>0</v>
      </c>
      <c r="BG1088" s="228">
        <f>IF(N1088="zákl. přenesená",J1088,0)</f>
        <v>0</v>
      </c>
      <c r="BH1088" s="228">
        <f>IF(N1088="sníž. přenesená",J1088,0)</f>
        <v>0</v>
      </c>
      <c r="BI1088" s="228">
        <f>IF(N1088="nulová",J1088,0)</f>
        <v>0</v>
      </c>
      <c r="BJ1088" s="17" t="s">
        <v>143</v>
      </c>
      <c r="BK1088" s="228">
        <f>ROUND(I1088*H1088,2)</f>
        <v>0</v>
      </c>
      <c r="BL1088" s="17" t="s">
        <v>195</v>
      </c>
      <c r="BM1088" s="227" t="s">
        <v>1478</v>
      </c>
    </row>
    <row r="1089" s="13" customFormat="1">
      <c r="A1089" s="13"/>
      <c r="B1089" s="229"/>
      <c r="C1089" s="230"/>
      <c r="D1089" s="231" t="s">
        <v>145</v>
      </c>
      <c r="E1089" s="232" t="s">
        <v>1</v>
      </c>
      <c r="F1089" s="233" t="s">
        <v>1454</v>
      </c>
      <c r="G1089" s="230"/>
      <c r="H1089" s="232" t="s">
        <v>1</v>
      </c>
      <c r="I1089" s="234"/>
      <c r="J1089" s="230"/>
      <c r="K1089" s="230"/>
      <c r="L1089" s="235"/>
      <c r="M1089" s="236"/>
      <c r="N1089" s="237"/>
      <c r="O1089" s="237"/>
      <c r="P1089" s="237"/>
      <c r="Q1089" s="237"/>
      <c r="R1089" s="237"/>
      <c r="S1089" s="237"/>
      <c r="T1089" s="238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39" t="s">
        <v>145</v>
      </c>
      <c r="AU1089" s="239" t="s">
        <v>143</v>
      </c>
      <c r="AV1089" s="13" t="s">
        <v>81</v>
      </c>
      <c r="AW1089" s="13" t="s">
        <v>30</v>
      </c>
      <c r="AX1089" s="13" t="s">
        <v>73</v>
      </c>
      <c r="AY1089" s="239" t="s">
        <v>134</v>
      </c>
    </row>
    <row r="1090" s="14" customFormat="1">
      <c r="A1090" s="14"/>
      <c r="B1090" s="240"/>
      <c r="C1090" s="241"/>
      <c r="D1090" s="231" t="s">
        <v>145</v>
      </c>
      <c r="E1090" s="242" t="s">
        <v>1</v>
      </c>
      <c r="F1090" s="243" t="s">
        <v>81</v>
      </c>
      <c r="G1090" s="241"/>
      <c r="H1090" s="244">
        <v>1</v>
      </c>
      <c r="I1090" s="245"/>
      <c r="J1090" s="241"/>
      <c r="K1090" s="241"/>
      <c r="L1090" s="246"/>
      <c r="M1090" s="247"/>
      <c r="N1090" s="248"/>
      <c r="O1090" s="248"/>
      <c r="P1090" s="248"/>
      <c r="Q1090" s="248"/>
      <c r="R1090" s="248"/>
      <c r="S1090" s="248"/>
      <c r="T1090" s="249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50" t="s">
        <v>145</v>
      </c>
      <c r="AU1090" s="250" t="s">
        <v>143</v>
      </c>
      <c r="AV1090" s="14" t="s">
        <v>143</v>
      </c>
      <c r="AW1090" s="14" t="s">
        <v>30</v>
      </c>
      <c r="AX1090" s="14" t="s">
        <v>73</v>
      </c>
      <c r="AY1090" s="250" t="s">
        <v>134</v>
      </c>
    </row>
    <row r="1091" s="15" customFormat="1">
      <c r="A1091" s="15"/>
      <c r="B1091" s="251"/>
      <c r="C1091" s="252"/>
      <c r="D1091" s="231" t="s">
        <v>145</v>
      </c>
      <c r="E1091" s="253" t="s">
        <v>1</v>
      </c>
      <c r="F1091" s="254" t="s">
        <v>168</v>
      </c>
      <c r="G1091" s="252"/>
      <c r="H1091" s="255">
        <v>1</v>
      </c>
      <c r="I1091" s="256"/>
      <c r="J1091" s="252"/>
      <c r="K1091" s="252"/>
      <c r="L1091" s="257"/>
      <c r="M1091" s="258"/>
      <c r="N1091" s="259"/>
      <c r="O1091" s="259"/>
      <c r="P1091" s="259"/>
      <c r="Q1091" s="259"/>
      <c r="R1091" s="259"/>
      <c r="S1091" s="259"/>
      <c r="T1091" s="260"/>
      <c r="U1091" s="15"/>
      <c r="V1091" s="15"/>
      <c r="W1091" s="15"/>
      <c r="X1091" s="15"/>
      <c r="Y1091" s="15"/>
      <c r="Z1091" s="15"/>
      <c r="AA1091" s="15"/>
      <c r="AB1091" s="15"/>
      <c r="AC1091" s="15"/>
      <c r="AD1091" s="15"/>
      <c r="AE1091" s="15"/>
      <c r="AT1091" s="261" t="s">
        <v>145</v>
      </c>
      <c r="AU1091" s="261" t="s">
        <v>143</v>
      </c>
      <c r="AV1091" s="15" t="s">
        <v>142</v>
      </c>
      <c r="AW1091" s="15" t="s">
        <v>30</v>
      </c>
      <c r="AX1091" s="15" t="s">
        <v>81</v>
      </c>
      <c r="AY1091" s="261" t="s">
        <v>134</v>
      </c>
    </row>
    <row r="1092" s="2" customFormat="1" ht="16.5" customHeight="1">
      <c r="A1092" s="38"/>
      <c r="B1092" s="39"/>
      <c r="C1092" s="215" t="s">
        <v>1479</v>
      </c>
      <c r="D1092" s="215" t="s">
        <v>138</v>
      </c>
      <c r="E1092" s="216" t="s">
        <v>1480</v>
      </c>
      <c r="F1092" s="217" t="s">
        <v>1481</v>
      </c>
      <c r="G1092" s="218" t="s">
        <v>141</v>
      </c>
      <c r="H1092" s="219">
        <v>4</v>
      </c>
      <c r="I1092" s="220"/>
      <c r="J1092" s="221">
        <f>ROUND(I1092*H1092,2)</f>
        <v>0</v>
      </c>
      <c r="K1092" s="222"/>
      <c r="L1092" s="44"/>
      <c r="M1092" s="223" t="s">
        <v>1</v>
      </c>
      <c r="N1092" s="224" t="s">
        <v>39</v>
      </c>
      <c r="O1092" s="91"/>
      <c r="P1092" s="225">
        <f>O1092*H1092</f>
        <v>0</v>
      </c>
      <c r="Q1092" s="225">
        <v>0</v>
      </c>
      <c r="R1092" s="225">
        <f>Q1092*H1092</f>
        <v>0</v>
      </c>
      <c r="S1092" s="225">
        <v>0</v>
      </c>
      <c r="T1092" s="226">
        <f>S1092*H1092</f>
        <v>0</v>
      </c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  <c r="AE1092" s="38"/>
      <c r="AR1092" s="227" t="s">
        <v>195</v>
      </c>
      <c r="AT1092" s="227" t="s">
        <v>138</v>
      </c>
      <c r="AU1092" s="227" t="s">
        <v>143</v>
      </c>
      <c r="AY1092" s="17" t="s">
        <v>134</v>
      </c>
      <c r="BE1092" s="228">
        <f>IF(N1092="základní",J1092,0)</f>
        <v>0</v>
      </c>
      <c r="BF1092" s="228">
        <f>IF(N1092="snížená",J1092,0)</f>
        <v>0</v>
      </c>
      <c r="BG1092" s="228">
        <f>IF(N1092="zákl. přenesená",J1092,0)</f>
        <v>0</v>
      </c>
      <c r="BH1092" s="228">
        <f>IF(N1092="sníž. přenesená",J1092,0)</f>
        <v>0</v>
      </c>
      <c r="BI1092" s="228">
        <f>IF(N1092="nulová",J1092,0)</f>
        <v>0</v>
      </c>
      <c r="BJ1092" s="17" t="s">
        <v>143</v>
      </c>
      <c r="BK1092" s="228">
        <f>ROUND(I1092*H1092,2)</f>
        <v>0</v>
      </c>
      <c r="BL1092" s="17" t="s">
        <v>195</v>
      </c>
      <c r="BM1092" s="227" t="s">
        <v>1482</v>
      </c>
    </row>
    <row r="1093" s="13" customFormat="1">
      <c r="A1093" s="13"/>
      <c r="B1093" s="229"/>
      <c r="C1093" s="230"/>
      <c r="D1093" s="231" t="s">
        <v>145</v>
      </c>
      <c r="E1093" s="232" t="s">
        <v>1</v>
      </c>
      <c r="F1093" s="233" t="s">
        <v>1483</v>
      </c>
      <c r="G1093" s="230"/>
      <c r="H1093" s="232" t="s">
        <v>1</v>
      </c>
      <c r="I1093" s="234"/>
      <c r="J1093" s="230"/>
      <c r="K1093" s="230"/>
      <c r="L1093" s="235"/>
      <c r="M1093" s="236"/>
      <c r="N1093" s="237"/>
      <c r="O1093" s="237"/>
      <c r="P1093" s="237"/>
      <c r="Q1093" s="237"/>
      <c r="R1093" s="237"/>
      <c r="S1093" s="237"/>
      <c r="T1093" s="238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39" t="s">
        <v>145</v>
      </c>
      <c r="AU1093" s="239" t="s">
        <v>143</v>
      </c>
      <c r="AV1093" s="13" t="s">
        <v>81</v>
      </c>
      <c r="AW1093" s="13" t="s">
        <v>30</v>
      </c>
      <c r="AX1093" s="13" t="s">
        <v>73</v>
      </c>
      <c r="AY1093" s="239" t="s">
        <v>134</v>
      </c>
    </row>
    <row r="1094" s="14" customFormat="1">
      <c r="A1094" s="14"/>
      <c r="B1094" s="240"/>
      <c r="C1094" s="241"/>
      <c r="D1094" s="231" t="s">
        <v>145</v>
      </c>
      <c r="E1094" s="242" t="s">
        <v>1</v>
      </c>
      <c r="F1094" s="243" t="s">
        <v>566</v>
      </c>
      <c r="G1094" s="241"/>
      <c r="H1094" s="244">
        <v>4</v>
      </c>
      <c r="I1094" s="245"/>
      <c r="J1094" s="241"/>
      <c r="K1094" s="241"/>
      <c r="L1094" s="246"/>
      <c r="M1094" s="247"/>
      <c r="N1094" s="248"/>
      <c r="O1094" s="248"/>
      <c r="P1094" s="248"/>
      <c r="Q1094" s="248"/>
      <c r="R1094" s="248"/>
      <c r="S1094" s="248"/>
      <c r="T1094" s="249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50" t="s">
        <v>145</v>
      </c>
      <c r="AU1094" s="250" t="s">
        <v>143</v>
      </c>
      <c r="AV1094" s="14" t="s">
        <v>143</v>
      </c>
      <c r="AW1094" s="14" t="s">
        <v>30</v>
      </c>
      <c r="AX1094" s="14" t="s">
        <v>73</v>
      </c>
      <c r="AY1094" s="250" t="s">
        <v>134</v>
      </c>
    </row>
    <row r="1095" s="15" customFormat="1">
      <c r="A1095" s="15"/>
      <c r="B1095" s="251"/>
      <c r="C1095" s="252"/>
      <c r="D1095" s="231" t="s">
        <v>145</v>
      </c>
      <c r="E1095" s="253" t="s">
        <v>1</v>
      </c>
      <c r="F1095" s="254" t="s">
        <v>168</v>
      </c>
      <c r="G1095" s="252"/>
      <c r="H1095" s="255">
        <v>4</v>
      </c>
      <c r="I1095" s="256"/>
      <c r="J1095" s="252"/>
      <c r="K1095" s="252"/>
      <c r="L1095" s="257"/>
      <c r="M1095" s="258"/>
      <c r="N1095" s="259"/>
      <c r="O1095" s="259"/>
      <c r="P1095" s="259"/>
      <c r="Q1095" s="259"/>
      <c r="R1095" s="259"/>
      <c r="S1095" s="259"/>
      <c r="T1095" s="260"/>
      <c r="U1095" s="15"/>
      <c r="V1095" s="15"/>
      <c r="W1095" s="15"/>
      <c r="X1095" s="15"/>
      <c r="Y1095" s="15"/>
      <c r="Z1095" s="15"/>
      <c r="AA1095" s="15"/>
      <c r="AB1095" s="15"/>
      <c r="AC1095" s="15"/>
      <c r="AD1095" s="15"/>
      <c r="AE1095" s="15"/>
      <c r="AT1095" s="261" t="s">
        <v>145</v>
      </c>
      <c r="AU1095" s="261" t="s">
        <v>143</v>
      </c>
      <c r="AV1095" s="15" t="s">
        <v>142</v>
      </c>
      <c r="AW1095" s="15" t="s">
        <v>30</v>
      </c>
      <c r="AX1095" s="15" t="s">
        <v>81</v>
      </c>
      <c r="AY1095" s="261" t="s">
        <v>134</v>
      </c>
    </row>
    <row r="1096" s="2" customFormat="1" ht="16.5" customHeight="1">
      <c r="A1096" s="38"/>
      <c r="B1096" s="39"/>
      <c r="C1096" s="215" t="s">
        <v>1484</v>
      </c>
      <c r="D1096" s="215" t="s">
        <v>138</v>
      </c>
      <c r="E1096" s="216" t="s">
        <v>1485</v>
      </c>
      <c r="F1096" s="217" t="s">
        <v>1486</v>
      </c>
      <c r="G1096" s="218" t="s">
        <v>141</v>
      </c>
      <c r="H1096" s="219">
        <v>3</v>
      </c>
      <c r="I1096" s="220"/>
      <c r="J1096" s="221">
        <f>ROUND(I1096*H1096,2)</f>
        <v>0</v>
      </c>
      <c r="K1096" s="222"/>
      <c r="L1096" s="44"/>
      <c r="M1096" s="223" t="s">
        <v>1</v>
      </c>
      <c r="N1096" s="224" t="s">
        <v>39</v>
      </c>
      <c r="O1096" s="91"/>
      <c r="P1096" s="225">
        <f>O1096*H1096</f>
        <v>0</v>
      </c>
      <c r="Q1096" s="225">
        <v>0</v>
      </c>
      <c r="R1096" s="225">
        <f>Q1096*H1096</f>
        <v>0</v>
      </c>
      <c r="S1096" s="225">
        <v>0</v>
      </c>
      <c r="T1096" s="226">
        <f>S1096*H1096</f>
        <v>0</v>
      </c>
      <c r="U1096" s="38"/>
      <c r="V1096" s="38"/>
      <c r="W1096" s="38"/>
      <c r="X1096" s="38"/>
      <c r="Y1096" s="38"/>
      <c r="Z1096" s="38"/>
      <c r="AA1096" s="38"/>
      <c r="AB1096" s="38"/>
      <c r="AC1096" s="38"/>
      <c r="AD1096" s="38"/>
      <c r="AE1096" s="38"/>
      <c r="AR1096" s="227" t="s">
        <v>195</v>
      </c>
      <c r="AT1096" s="227" t="s">
        <v>138</v>
      </c>
      <c r="AU1096" s="227" t="s">
        <v>143</v>
      </c>
      <c r="AY1096" s="17" t="s">
        <v>134</v>
      </c>
      <c r="BE1096" s="228">
        <f>IF(N1096="základní",J1096,0)</f>
        <v>0</v>
      </c>
      <c r="BF1096" s="228">
        <f>IF(N1096="snížená",J1096,0)</f>
        <v>0</v>
      </c>
      <c r="BG1096" s="228">
        <f>IF(N1096="zákl. přenesená",J1096,0)</f>
        <v>0</v>
      </c>
      <c r="BH1096" s="228">
        <f>IF(N1096="sníž. přenesená",J1096,0)</f>
        <v>0</v>
      </c>
      <c r="BI1096" s="228">
        <f>IF(N1096="nulová",J1096,0)</f>
        <v>0</v>
      </c>
      <c r="BJ1096" s="17" t="s">
        <v>143</v>
      </c>
      <c r="BK1096" s="228">
        <f>ROUND(I1096*H1096,2)</f>
        <v>0</v>
      </c>
      <c r="BL1096" s="17" t="s">
        <v>195</v>
      </c>
      <c r="BM1096" s="227" t="s">
        <v>1487</v>
      </c>
    </row>
    <row r="1097" s="13" customFormat="1">
      <c r="A1097" s="13"/>
      <c r="B1097" s="229"/>
      <c r="C1097" s="230"/>
      <c r="D1097" s="231" t="s">
        <v>145</v>
      </c>
      <c r="E1097" s="232" t="s">
        <v>1</v>
      </c>
      <c r="F1097" s="233" t="s">
        <v>1488</v>
      </c>
      <c r="G1097" s="230"/>
      <c r="H1097" s="232" t="s">
        <v>1</v>
      </c>
      <c r="I1097" s="234"/>
      <c r="J1097" s="230"/>
      <c r="K1097" s="230"/>
      <c r="L1097" s="235"/>
      <c r="M1097" s="236"/>
      <c r="N1097" s="237"/>
      <c r="O1097" s="237"/>
      <c r="P1097" s="237"/>
      <c r="Q1097" s="237"/>
      <c r="R1097" s="237"/>
      <c r="S1097" s="237"/>
      <c r="T1097" s="238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39" t="s">
        <v>145</v>
      </c>
      <c r="AU1097" s="239" t="s">
        <v>143</v>
      </c>
      <c r="AV1097" s="13" t="s">
        <v>81</v>
      </c>
      <c r="AW1097" s="13" t="s">
        <v>30</v>
      </c>
      <c r="AX1097" s="13" t="s">
        <v>73</v>
      </c>
      <c r="AY1097" s="239" t="s">
        <v>134</v>
      </c>
    </row>
    <row r="1098" s="14" customFormat="1">
      <c r="A1098" s="14"/>
      <c r="B1098" s="240"/>
      <c r="C1098" s="241"/>
      <c r="D1098" s="231" t="s">
        <v>145</v>
      </c>
      <c r="E1098" s="242" t="s">
        <v>1</v>
      </c>
      <c r="F1098" s="243" t="s">
        <v>143</v>
      </c>
      <c r="G1098" s="241"/>
      <c r="H1098" s="244">
        <v>2</v>
      </c>
      <c r="I1098" s="245"/>
      <c r="J1098" s="241"/>
      <c r="K1098" s="241"/>
      <c r="L1098" s="246"/>
      <c r="M1098" s="247"/>
      <c r="N1098" s="248"/>
      <c r="O1098" s="248"/>
      <c r="P1098" s="248"/>
      <c r="Q1098" s="248"/>
      <c r="R1098" s="248"/>
      <c r="S1098" s="248"/>
      <c r="T1098" s="249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50" t="s">
        <v>145</v>
      </c>
      <c r="AU1098" s="250" t="s">
        <v>143</v>
      </c>
      <c r="AV1098" s="14" t="s">
        <v>143</v>
      </c>
      <c r="AW1098" s="14" t="s">
        <v>30</v>
      </c>
      <c r="AX1098" s="14" t="s">
        <v>73</v>
      </c>
      <c r="AY1098" s="250" t="s">
        <v>134</v>
      </c>
    </row>
    <row r="1099" s="13" customFormat="1">
      <c r="A1099" s="13"/>
      <c r="B1099" s="229"/>
      <c r="C1099" s="230"/>
      <c r="D1099" s="231" t="s">
        <v>145</v>
      </c>
      <c r="E1099" s="232" t="s">
        <v>1</v>
      </c>
      <c r="F1099" s="233" t="s">
        <v>1489</v>
      </c>
      <c r="G1099" s="230"/>
      <c r="H1099" s="232" t="s">
        <v>1</v>
      </c>
      <c r="I1099" s="234"/>
      <c r="J1099" s="230"/>
      <c r="K1099" s="230"/>
      <c r="L1099" s="235"/>
      <c r="M1099" s="236"/>
      <c r="N1099" s="237"/>
      <c r="O1099" s="237"/>
      <c r="P1099" s="237"/>
      <c r="Q1099" s="237"/>
      <c r="R1099" s="237"/>
      <c r="S1099" s="237"/>
      <c r="T1099" s="238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39" t="s">
        <v>145</v>
      </c>
      <c r="AU1099" s="239" t="s">
        <v>143</v>
      </c>
      <c r="AV1099" s="13" t="s">
        <v>81</v>
      </c>
      <c r="AW1099" s="13" t="s">
        <v>30</v>
      </c>
      <c r="AX1099" s="13" t="s">
        <v>73</v>
      </c>
      <c r="AY1099" s="239" t="s">
        <v>134</v>
      </c>
    </row>
    <row r="1100" s="14" customFormat="1">
      <c r="A1100" s="14"/>
      <c r="B1100" s="240"/>
      <c r="C1100" s="241"/>
      <c r="D1100" s="231" t="s">
        <v>145</v>
      </c>
      <c r="E1100" s="242" t="s">
        <v>1</v>
      </c>
      <c r="F1100" s="243" t="s">
        <v>81</v>
      </c>
      <c r="G1100" s="241"/>
      <c r="H1100" s="244">
        <v>1</v>
      </c>
      <c r="I1100" s="245"/>
      <c r="J1100" s="241"/>
      <c r="K1100" s="241"/>
      <c r="L1100" s="246"/>
      <c r="M1100" s="247"/>
      <c r="N1100" s="248"/>
      <c r="O1100" s="248"/>
      <c r="P1100" s="248"/>
      <c r="Q1100" s="248"/>
      <c r="R1100" s="248"/>
      <c r="S1100" s="248"/>
      <c r="T1100" s="249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50" t="s">
        <v>145</v>
      </c>
      <c r="AU1100" s="250" t="s">
        <v>143</v>
      </c>
      <c r="AV1100" s="14" t="s">
        <v>143</v>
      </c>
      <c r="AW1100" s="14" t="s">
        <v>30</v>
      </c>
      <c r="AX1100" s="14" t="s">
        <v>73</v>
      </c>
      <c r="AY1100" s="250" t="s">
        <v>134</v>
      </c>
    </row>
    <row r="1101" s="15" customFormat="1">
      <c r="A1101" s="15"/>
      <c r="B1101" s="251"/>
      <c r="C1101" s="252"/>
      <c r="D1101" s="231" t="s">
        <v>145</v>
      </c>
      <c r="E1101" s="253" t="s">
        <v>1</v>
      </c>
      <c r="F1101" s="254" t="s">
        <v>168</v>
      </c>
      <c r="G1101" s="252"/>
      <c r="H1101" s="255">
        <v>3</v>
      </c>
      <c r="I1101" s="256"/>
      <c r="J1101" s="252"/>
      <c r="K1101" s="252"/>
      <c r="L1101" s="257"/>
      <c r="M1101" s="258"/>
      <c r="N1101" s="259"/>
      <c r="O1101" s="259"/>
      <c r="P1101" s="259"/>
      <c r="Q1101" s="259"/>
      <c r="R1101" s="259"/>
      <c r="S1101" s="259"/>
      <c r="T1101" s="260"/>
      <c r="U1101" s="15"/>
      <c r="V1101" s="15"/>
      <c r="W1101" s="15"/>
      <c r="X1101" s="15"/>
      <c r="Y1101" s="15"/>
      <c r="Z1101" s="15"/>
      <c r="AA1101" s="15"/>
      <c r="AB1101" s="15"/>
      <c r="AC1101" s="15"/>
      <c r="AD1101" s="15"/>
      <c r="AE1101" s="15"/>
      <c r="AT1101" s="261" t="s">
        <v>145</v>
      </c>
      <c r="AU1101" s="261" t="s">
        <v>143</v>
      </c>
      <c r="AV1101" s="15" t="s">
        <v>142</v>
      </c>
      <c r="AW1101" s="15" t="s">
        <v>30</v>
      </c>
      <c r="AX1101" s="15" t="s">
        <v>81</v>
      </c>
      <c r="AY1101" s="261" t="s">
        <v>134</v>
      </c>
    </row>
    <row r="1102" s="2" customFormat="1" ht="16.5" customHeight="1">
      <c r="A1102" s="38"/>
      <c r="B1102" s="39"/>
      <c r="C1102" s="215" t="s">
        <v>1490</v>
      </c>
      <c r="D1102" s="215" t="s">
        <v>138</v>
      </c>
      <c r="E1102" s="216" t="s">
        <v>1491</v>
      </c>
      <c r="F1102" s="217" t="s">
        <v>1492</v>
      </c>
      <c r="G1102" s="218" t="s">
        <v>141</v>
      </c>
      <c r="H1102" s="219">
        <v>1</v>
      </c>
      <c r="I1102" s="220"/>
      <c r="J1102" s="221">
        <f>ROUND(I1102*H1102,2)</f>
        <v>0</v>
      </c>
      <c r="K1102" s="222"/>
      <c r="L1102" s="44"/>
      <c r="M1102" s="223" t="s">
        <v>1</v>
      </c>
      <c r="N1102" s="224" t="s">
        <v>39</v>
      </c>
      <c r="O1102" s="91"/>
      <c r="P1102" s="225">
        <f>O1102*H1102</f>
        <v>0</v>
      </c>
      <c r="Q1102" s="225">
        <v>0</v>
      </c>
      <c r="R1102" s="225">
        <f>Q1102*H1102</f>
        <v>0</v>
      </c>
      <c r="S1102" s="225">
        <v>0</v>
      </c>
      <c r="T1102" s="226">
        <f>S1102*H1102</f>
        <v>0</v>
      </c>
      <c r="U1102" s="38"/>
      <c r="V1102" s="38"/>
      <c r="W1102" s="38"/>
      <c r="X1102" s="38"/>
      <c r="Y1102" s="38"/>
      <c r="Z1102" s="38"/>
      <c r="AA1102" s="38"/>
      <c r="AB1102" s="38"/>
      <c r="AC1102" s="38"/>
      <c r="AD1102" s="38"/>
      <c r="AE1102" s="38"/>
      <c r="AR1102" s="227" t="s">
        <v>195</v>
      </c>
      <c r="AT1102" s="227" t="s">
        <v>138</v>
      </c>
      <c r="AU1102" s="227" t="s">
        <v>143</v>
      </c>
      <c r="AY1102" s="17" t="s">
        <v>134</v>
      </c>
      <c r="BE1102" s="228">
        <f>IF(N1102="základní",J1102,0)</f>
        <v>0</v>
      </c>
      <c r="BF1102" s="228">
        <f>IF(N1102="snížená",J1102,0)</f>
        <v>0</v>
      </c>
      <c r="BG1102" s="228">
        <f>IF(N1102="zákl. přenesená",J1102,0)</f>
        <v>0</v>
      </c>
      <c r="BH1102" s="228">
        <f>IF(N1102="sníž. přenesená",J1102,0)</f>
        <v>0</v>
      </c>
      <c r="BI1102" s="228">
        <f>IF(N1102="nulová",J1102,0)</f>
        <v>0</v>
      </c>
      <c r="BJ1102" s="17" t="s">
        <v>143</v>
      </c>
      <c r="BK1102" s="228">
        <f>ROUND(I1102*H1102,2)</f>
        <v>0</v>
      </c>
      <c r="BL1102" s="17" t="s">
        <v>195</v>
      </c>
      <c r="BM1102" s="227" t="s">
        <v>1493</v>
      </c>
    </row>
    <row r="1103" s="13" customFormat="1">
      <c r="A1103" s="13"/>
      <c r="B1103" s="229"/>
      <c r="C1103" s="230"/>
      <c r="D1103" s="231" t="s">
        <v>145</v>
      </c>
      <c r="E1103" s="232" t="s">
        <v>1</v>
      </c>
      <c r="F1103" s="233" t="s">
        <v>1494</v>
      </c>
      <c r="G1103" s="230"/>
      <c r="H1103" s="232" t="s">
        <v>1</v>
      </c>
      <c r="I1103" s="234"/>
      <c r="J1103" s="230"/>
      <c r="K1103" s="230"/>
      <c r="L1103" s="235"/>
      <c r="M1103" s="236"/>
      <c r="N1103" s="237"/>
      <c r="O1103" s="237"/>
      <c r="P1103" s="237"/>
      <c r="Q1103" s="237"/>
      <c r="R1103" s="237"/>
      <c r="S1103" s="237"/>
      <c r="T1103" s="238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39" t="s">
        <v>145</v>
      </c>
      <c r="AU1103" s="239" t="s">
        <v>143</v>
      </c>
      <c r="AV1103" s="13" t="s">
        <v>81</v>
      </c>
      <c r="AW1103" s="13" t="s">
        <v>30</v>
      </c>
      <c r="AX1103" s="13" t="s">
        <v>73</v>
      </c>
      <c r="AY1103" s="239" t="s">
        <v>134</v>
      </c>
    </row>
    <row r="1104" s="14" customFormat="1">
      <c r="A1104" s="14"/>
      <c r="B1104" s="240"/>
      <c r="C1104" s="241"/>
      <c r="D1104" s="231" t="s">
        <v>145</v>
      </c>
      <c r="E1104" s="242" t="s">
        <v>1</v>
      </c>
      <c r="F1104" s="243" t="s">
        <v>81</v>
      </c>
      <c r="G1104" s="241"/>
      <c r="H1104" s="244">
        <v>1</v>
      </c>
      <c r="I1104" s="245"/>
      <c r="J1104" s="241"/>
      <c r="K1104" s="241"/>
      <c r="L1104" s="246"/>
      <c r="M1104" s="247"/>
      <c r="N1104" s="248"/>
      <c r="O1104" s="248"/>
      <c r="P1104" s="248"/>
      <c r="Q1104" s="248"/>
      <c r="R1104" s="248"/>
      <c r="S1104" s="248"/>
      <c r="T1104" s="249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50" t="s">
        <v>145</v>
      </c>
      <c r="AU1104" s="250" t="s">
        <v>143</v>
      </c>
      <c r="AV1104" s="14" t="s">
        <v>143</v>
      </c>
      <c r="AW1104" s="14" t="s">
        <v>30</v>
      </c>
      <c r="AX1104" s="14" t="s">
        <v>81</v>
      </c>
      <c r="AY1104" s="250" t="s">
        <v>134</v>
      </c>
    </row>
    <row r="1105" s="2" customFormat="1" ht="24.15" customHeight="1">
      <c r="A1105" s="38"/>
      <c r="B1105" s="39"/>
      <c r="C1105" s="215" t="s">
        <v>1495</v>
      </c>
      <c r="D1105" s="215" t="s">
        <v>138</v>
      </c>
      <c r="E1105" s="216" t="s">
        <v>1496</v>
      </c>
      <c r="F1105" s="217" t="s">
        <v>1497</v>
      </c>
      <c r="G1105" s="218" t="s">
        <v>151</v>
      </c>
      <c r="H1105" s="219">
        <v>15.523999999999999</v>
      </c>
      <c r="I1105" s="220"/>
      <c r="J1105" s="221">
        <f>ROUND(I1105*H1105,2)</f>
        <v>0</v>
      </c>
      <c r="K1105" s="222"/>
      <c r="L1105" s="44"/>
      <c r="M1105" s="223" t="s">
        <v>1</v>
      </c>
      <c r="N1105" s="224" t="s">
        <v>39</v>
      </c>
      <c r="O1105" s="91"/>
      <c r="P1105" s="225">
        <f>O1105*H1105</f>
        <v>0</v>
      </c>
      <c r="Q1105" s="225">
        <v>5.0000000000000002E-05</v>
      </c>
      <c r="R1105" s="225">
        <f>Q1105*H1105</f>
        <v>0.0007762</v>
      </c>
      <c r="S1105" s="225">
        <v>0</v>
      </c>
      <c r="T1105" s="226">
        <f>S1105*H1105</f>
        <v>0</v>
      </c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  <c r="AE1105" s="38"/>
      <c r="AR1105" s="227" t="s">
        <v>195</v>
      </c>
      <c r="AT1105" s="227" t="s">
        <v>138</v>
      </c>
      <c r="AU1105" s="227" t="s">
        <v>143</v>
      </c>
      <c r="AY1105" s="17" t="s">
        <v>134</v>
      </c>
      <c r="BE1105" s="228">
        <f>IF(N1105="základní",J1105,0)</f>
        <v>0</v>
      </c>
      <c r="BF1105" s="228">
        <f>IF(N1105="snížená",J1105,0)</f>
        <v>0</v>
      </c>
      <c r="BG1105" s="228">
        <f>IF(N1105="zákl. přenesená",J1105,0)</f>
        <v>0</v>
      </c>
      <c r="BH1105" s="228">
        <f>IF(N1105="sníž. přenesená",J1105,0)</f>
        <v>0</v>
      </c>
      <c r="BI1105" s="228">
        <f>IF(N1105="nulová",J1105,0)</f>
        <v>0</v>
      </c>
      <c r="BJ1105" s="17" t="s">
        <v>143</v>
      </c>
      <c r="BK1105" s="228">
        <f>ROUND(I1105*H1105,2)</f>
        <v>0</v>
      </c>
      <c r="BL1105" s="17" t="s">
        <v>195</v>
      </c>
      <c r="BM1105" s="227" t="s">
        <v>1498</v>
      </c>
    </row>
    <row r="1106" s="13" customFormat="1">
      <c r="A1106" s="13"/>
      <c r="B1106" s="229"/>
      <c r="C1106" s="230"/>
      <c r="D1106" s="231" t="s">
        <v>145</v>
      </c>
      <c r="E1106" s="232" t="s">
        <v>1</v>
      </c>
      <c r="F1106" s="233" t="s">
        <v>225</v>
      </c>
      <c r="G1106" s="230"/>
      <c r="H1106" s="232" t="s">
        <v>1</v>
      </c>
      <c r="I1106" s="234"/>
      <c r="J1106" s="230"/>
      <c r="K1106" s="230"/>
      <c r="L1106" s="235"/>
      <c r="M1106" s="236"/>
      <c r="N1106" s="237"/>
      <c r="O1106" s="237"/>
      <c r="P1106" s="237"/>
      <c r="Q1106" s="237"/>
      <c r="R1106" s="237"/>
      <c r="S1106" s="237"/>
      <c r="T1106" s="238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39" t="s">
        <v>145</v>
      </c>
      <c r="AU1106" s="239" t="s">
        <v>143</v>
      </c>
      <c r="AV1106" s="13" t="s">
        <v>81</v>
      </c>
      <c r="AW1106" s="13" t="s">
        <v>30</v>
      </c>
      <c r="AX1106" s="13" t="s">
        <v>73</v>
      </c>
      <c r="AY1106" s="239" t="s">
        <v>134</v>
      </c>
    </row>
    <row r="1107" s="14" customFormat="1">
      <c r="A1107" s="14"/>
      <c r="B1107" s="240"/>
      <c r="C1107" s="241"/>
      <c r="D1107" s="231" t="s">
        <v>145</v>
      </c>
      <c r="E1107" s="242" t="s">
        <v>1</v>
      </c>
      <c r="F1107" s="243" t="s">
        <v>182</v>
      </c>
      <c r="G1107" s="241"/>
      <c r="H1107" s="244">
        <v>15.523999999999999</v>
      </c>
      <c r="I1107" s="245"/>
      <c r="J1107" s="241"/>
      <c r="K1107" s="241"/>
      <c r="L1107" s="246"/>
      <c r="M1107" s="247"/>
      <c r="N1107" s="248"/>
      <c r="O1107" s="248"/>
      <c r="P1107" s="248"/>
      <c r="Q1107" s="248"/>
      <c r="R1107" s="248"/>
      <c r="S1107" s="248"/>
      <c r="T1107" s="249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0" t="s">
        <v>145</v>
      </c>
      <c r="AU1107" s="250" t="s">
        <v>143</v>
      </c>
      <c r="AV1107" s="14" t="s">
        <v>143</v>
      </c>
      <c r="AW1107" s="14" t="s">
        <v>30</v>
      </c>
      <c r="AX1107" s="14" t="s">
        <v>73</v>
      </c>
      <c r="AY1107" s="250" t="s">
        <v>134</v>
      </c>
    </row>
    <row r="1108" s="15" customFormat="1">
      <c r="A1108" s="15"/>
      <c r="B1108" s="251"/>
      <c r="C1108" s="252"/>
      <c r="D1108" s="231" t="s">
        <v>145</v>
      </c>
      <c r="E1108" s="253" t="s">
        <v>1</v>
      </c>
      <c r="F1108" s="254" t="s">
        <v>168</v>
      </c>
      <c r="G1108" s="252"/>
      <c r="H1108" s="255">
        <v>15.523999999999999</v>
      </c>
      <c r="I1108" s="256"/>
      <c r="J1108" s="252"/>
      <c r="K1108" s="252"/>
      <c r="L1108" s="257"/>
      <c r="M1108" s="258"/>
      <c r="N1108" s="259"/>
      <c r="O1108" s="259"/>
      <c r="P1108" s="259"/>
      <c r="Q1108" s="259"/>
      <c r="R1108" s="259"/>
      <c r="S1108" s="259"/>
      <c r="T1108" s="260"/>
      <c r="U1108" s="15"/>
      <c r="V1108" s="15"/>
      <c r="W1108" s="15"/>
      <c r="X1108" s="15"/>
      <c r="Y1108" s="15"/>
      <c r="Z1108" s="15"/>
      <c r="AA1108" s="15"/>
      <c r="AB1108" s="15"/>
      <c r="AC1108" s="15"/>
      <c r="AD1108" s="15"/>
      <c r="AE1108" s="15"/>
      <c r="AT1108" s="261" t="s">
        <v>145</v>
      </c>
      <c r="AU1108" s="261" t="s">
        <v>143</v>
      </c>
      <c r="AV1108" s="15" t="s">
        <v>142</v>
      </c>
      <c r="AW1108" s="15" t="s">
        <v>30</v>
      </c>
      <c r="AX1108" s="15" t="s">
        <v>81</v>
      </c>
      <c r="AY1108" s="261" t="s">
        <v>134</v>
      </c>
    </row>
    <row r="1109" s="2" customFormat="1" ht="24.15" customHeight="1">
      <c r="A1109" s="38"/>
      <c r="B1109" s="39"/>
      <c r="C1109" s="215" t="s">
        <v>1499</v>
      </c>
      <c r="D1109" s="215" t="s">
        <v>138</v>
      </c>
      <c r="E1109" s="216" t="s">
        <v>1500</v>
      </c>
      <c r="F1109" s="217" t="s">
        <v>1501</v>
      </c>
      <c r="G1109" s="218" t="s">
        <v>341</v>
      </c>
      <c r="H1109" s="219">
        <v>0.68200000000000005</v>
      </c>
      <c r="I1109" s="220"/>
      <c r="J1109" s="221">
        <f>ROUND(I1109*H1109,2)</f>
        <v>0</v>
      </c>
      <c r="K1109" s="222"/>
      <c r="L1109" s="44"/>
      <c r="M1109" s="223" t="s">
        <v>1</v>
      </c>
      <c r="N1109" s="224" t="s">
        <v>39</v>
      </c>
      <c r="O1109" s="91"/>
      <c r="P1109" s="225">
        <f>O1109*H1109</f>
        <v>0</v>
      </c>
      <c r="Q1109" s="225">
        <v>0</v>
      </c>
      <c r="R1109" s="225">
        <f>Q1109*H1109</f>
        <v>0</v>
      </c>
      <c r="S1109" s="225">
        <v>0</v>
      </c>
      <c r="T1109" s="226">
        <f>S1109*H1109</f>
        <v>0</v>
      </c>
      <c r="U1109" s="38"/>
      <c r="V1109" s="38"/>
      <c r="W1109" s="38"/>
      <c r="X1109" s="38"/>
      <c r="Y1109" s="38"/>
      <c r="Z1109" s="38"/>
      <c r="AA1109" s="38"/>
      <c r="AB1109" s="38"/>
      <c r="AC1109" s="38"/>
      <c r="AD1109" s="38"/>
      <c r="AE1109" s="38"/>
      <c r="AR1109" s="227" t="s">
        <v>195</v>
      </c>
      <c r="AT1109" s="227" t="s">
        <v>138</v>
      </c>
      <c r="AU1109" s="227" t="s">
        <v>143</v>
      </c>
      <c r="AY1109" s="17" t="s">
        <v>134</v>
      </c>
      <c r="BE1109" s="228">
        <f>IF(N1109="základní",J1109,0)</f>
        <v>0</v>
      </c>
      <c r="BF1109" s="228">
        <f>IF(N1109="snížená",J1109,0)</f>
        <v>0</v>
      </c>
      <c r="BG1109" s="228">
        <f>IF(N1109="zákl. přenesená",J1109,0)</f>
        <v>0</v>
      </c>
      <c r="BH1109" s="228">
        <f>IF(N1109="sníž. přenesená",J1109,0)</f>
        <v>0</v>
      </c>
      <c r="BI1109" s="228">
        <f>IF(N1109="nulová",J1109,0)</f>
        <v>0</v>
      </c>
      <c r="BJ1109" s="17" t="s">
        <v>143</v>
      </c>
      <c r="BK1109" s="228">
        <f>ROUND(I1109*H1109,2)</f>
        <v>0</v>
      </c>
      <c r="BL1109" s="17" t="s">
        <v>195</v>
      </c>
      <c r="BM1109" s="227" t="s">
        <v>1502</v>
      </c>
    </row>
    <row r="1110" s="2" customFormat="1" ht="24.15" customHeight="1">
      <c r="A1110" s="38"/>
      <c r="B1110" s="39"/>
      <c r="C1110" s="215" t="s">
        <v>1503</v>
      </c>
      <c r="D1110" s="215" t="s">
        <v>138</v>
      </c>
      <c r="E1110" s="216" t="s">
        <v>1504</v>
      </c>
      <c r="F1110" s="217" t="s">
        <v>1505</v>
      </c>
      <c r="G1110" s="218" t="s">
        <v>341</v>
      </c>
      <c r="H1110" s="219">
        <v>0.68200000000000005</v>
      </c>
      <c r="I1110" s="220"/>
      <c r="J1110" s="221">
        <f>ROUND(I1110*H1110,2)</f>
        <v>0</v>
      </c>
      <c r="K1110" s="222"/>
      <c r="L1110" s="44"/>
      <c r="M1110" s="223" t="s">
        <v>1</v>
      </c>
      <c r="N1110" s="224" t="s">
        <v>39</v>
      </c>
      <c r="O1110" s="91"/>
      <c r="P1110" s="225">
        <f>O1110*H1110</f>
        <v>0</v>
      </c>
      <c r="Q1110" s="225">
        <v>0</v>
      </c>
      <c r="R1110" s="225">
        <f>Q1110*H1110</f>
        <v>0</v>
      </c>
      <c r="S1110" s="225">
        <v>0</v>
      </c>
      <c r="T1110" s="226">
        <f>S1110*H1110</f>
        <v>0</v>
      </c>
      <c r="U1110" s="38"/>
      <c r="V1110" s="38"/>
      <c r="W1110" s="38"/>
      <c r="X1110" s="38"/>
      <c r="Y1110" s="38"/>
      <c r="Z1110" s="38"/>
      <c r="AA1110" s="38"/>
      <c r="AB1110" s="38"/>
      <c r="AC1110" s="38"/>
      <c r="AD1110" s="38"/>
      <c r="AE1110" s="38"/>
      <c r="AR1110" s="227" t="s">
        <v>195</v>
      </c>
      <c r="AT1110" s="227" t="s">
        <v>138</v>
      </c>
      <c r="AU1110" s="227" t="s">
        <v>143</v>
      </c>
      <c r="AY1110" s="17" t="s">
        <v>134</v>
      </c>
      <c r="BE1110" s="228">
        <f>IF(N1110="základní",J1110,0)</f>
        <v>0</v>
      </c>
      <c r="BF1110" s="228">
        <f>IF(N1110="snížená",J1110,0)</f>
        <v>0</v>
      </c>
      <c r="BG1110" s="228">
        <f>IF(N1110="zákl. přenesená",J1110,0)</f>
        <v>0</v>
      </c>
      <c r="BH1110" s="228">
        <f>IF(N1110="sníž. přenesená",J1110,0)</f>
        <v>0</v>
      </c>
      <c r="BI1110" s="228">
        <f>IF(N1110="nulová",J1110,0)</f>
        <v>0</v>
      </c>
      <c r="BJ1110" s="17" t="s">
        <v>143</v>
      </c>
      <c r="BK1110" s="228">
        <f>ROUND(I1110*H1110,2)</f>
        <v>0</v>
      </c>
      <c r="BL1110" s="17" t="s">
        <v>195</v>
      </c>
      <c r="BM1110" s="227" t="s">
        <v>1506</v>
      </c>
    </row>
    <row r="1111" s="2" customFormat="1" ht="24.15" customHeight="1">
      <c r="A1111" s="38"/>
      <c r="B1111" s="39"/>
      <c r="C1111" s="215" t="s">
        <v>1507</v>
      </c>
      <c r="D1111" s="215" t="s">
        <v>138</v>
      </c>
      <c r="E1111" s="216" t="s">
        <v>1508</v>
      </c>
      <c r="F1111" s="217" t="s">
        <v>1509</v>
      </c>
      <c r="G1111" s="218" t="s">
        <v>341</v>
      </c>
      <c r="H1111" s="219">
        <v>0.68200000000000005</v>
      </c>
      <c r="I1111" s="220"/>
      <c r="J1111" s="221">
        <f>ROUND(I1111*H1111,2)</f>
        <v>0</v>
      </c>
      <c r="K1111" s="222"/>
      <c r="L1111" s="44"/>
      <c r="M1111" s="223" t="s">
        <v>1</v>
      </c>
      <c r="N1111" s="224" t="s">
        <v>39</v>
      </c>
      <c r="O1111" s="91"/>
      <c r="P1111" s="225">
        <f>O1111*H1111</f>
        <v>0</v>
      </c>
      <c r="Q1111" s="225">
        <v>0</v>
      </c>
      <c r="R1111" s="225">
        <f>Q1111*H1111</f>
        <v>0</v>
      </c>
      <c r="S1111" s="225">
        <v>0</v>
      </c>
      <c r="T1111" s="226">
        <f>S1111*H1111</f>
        <v>0</v>
      </c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  <c r="AE1111" s="38"/>
      <c r="AR1111" s="227" t="s">
        <v>195</v>
      </c>
      <c r="AT1111" s="227" t="s">
        <v>138</v>
      </c>
      <c r="AU1111" s="227" t="s">
        <v>143</v>
      </c>
      <c r="AY1111" s="17" t="s">
        <v>134</v>
      </c>
      <c r="BE1111" s="228">
        <f>IF(N1111="základní",J1111,0)</f>
        <v>0</v>
      </c>
      <c r="BF1111" s="228">
        <f>IF(N1111="snížená",J1111,0)</f>
        <v>0</v>
      </c>
      <c r="BG1111" s="228">
        <f>IF(N1111="zákl. přenesená",J1111,0)</f>
        <v>0</v>
      </c>
      <c r="BH1111" s="228">
        <f>IF(N1111="sníž. přenesená",J1111,0)</f>
        <v>0</v>
      </c>
      <c r="BI1111" s="228">
        <f>IF(N1111="nulová",J1111,0)</f>
        <v>0</v>
      </c>
      <c r="BJ1111" s="17" t="s">
        <v>143</v>
      </c>
      <c r="BK1111" s="228">
        <f>ROUND(I1111*H1111,2)</f>
        <v>0</v>
      </c>
      <c r="BL1111" s="17" t="s">
        <v>195</v>
      </c>
      <c r="BM1111" s="227" t="s">
        <v>1510</v>
      </c>
    </row>
    <row r="1112" s="12" customFormat="1" ht="22.8" customHeight="1">
      <c r="A1112" s="12"/>
      <c r="B1112" s="199"/>
      <c r="C1112" s="200"/>
      <c r="D1112" s="201" t="s">
        <v>72</v>
      </c>
      <c r="E1112" s="213" t="s">
        <v>1511</v>
      </c>
      <c r="F1112" s="213" t="s">
        <v>1512</v>
      </c>
      <c r="G1112" s="200"/>
      <c r="H1112" s="200"/>
      <c r="I1112" s="203"/>
      <c r="J1112" s="214">
        <f>BK1112</f>
        <v>0</v>
      </c>
      <c r="K1112" s="200"/>
      <c r="L1112" s="205"/>
      <c r="M1112" s="206"/>
      <c r="N1112" s="207"/>
      <c r="O1112" s="207"/>
      <c r="P1112" s="208">
        <f>SUM(P1113:P1260)</f>
        <v>0</v>
      </c>
      <c r="Q1112" s="207"/>
      <c r="R1112" s="208">
        <f>SUM(R1113:R1260)</f>
        <v>0.018297569999999999</v>
      </c>
      <c r="S1112" s="207"/>
      <c r="T1112" s="209">
        <f>SUM(T1113:T1260)</f>
        <v>0</v>
      </c>
      <c r="U1112" s="12"/>
      <c r="V1112" s="12"/>
      <c r="W1112" s="12"/>
      <c r="X1112" s="12"/>
      <c r="Y1112" s="12"/>
      <c r="Z1112" s="12"/>
      <c r="AA1112" s="12"/>
      <c r="AB1112" s="12"/>
      <c r="AC1112" s="12"/>
      <c r="AD1112" s="12"/>
      <c r="AE1112" s="12"/>
      <c r="AR1112" s="210" t="s">
        <v>143</v>
      </c>
      <c r="AT1112" s="211" t="s">
        <v>72</v>
      </c>
      <c r="AU1112" s="211" t="s">
        <v>81</v>
      </c>
      <c r="AY1112" s="210" t="s">
        <v>134</v>
      </c>
      <c r="BK1112" s="212">
        <f>SUM(BK1113:BK1260)</f>
        <v>0</v>
      </c>
    </row>
    <row r="1113" s="2" customFormat="1" ht="24.15" customHeight="1">
      <c r="A1113" s="38"/>
      <c r="B1113" s="39"/>
      <c r="C1113" s="215" t="s">
        <v>1513</v>
      </c>
      <c r="D1113" s="215" t="s">
        <v>138</v>
      </c>
      <c r="E1113" s="216" t="s">
        <v>1514</v>
      </c>
      <c r="F1113" s="217" t="s">
        <v>1515</v>
      </c>
      <c r="G1113" s="218" t="s">
        <v>151</v>
      </c>
      <c r="H1113" s="219">
        <v>14.44</v>
      </c>
      <c r="I1113" s="220"/>
      <c r="J1113" s="221">
        <f>ROUND(I1113*H1113,2)</f>
        <v>0</v>
      </c>
      <c r="K1113" s="222"/>
      <c r="L1113" s="44"/>
      <c r="M1113" s="223" t="s">
        <v>1</v>
      </c>
      <c r="N1113" s="224" t="s">
        <v>39</v>
      </c>
      <c r="O1113" s="91"/>
      <c r="P1113" s="225">
        <f>O1113*H1113</f>
        <v>0</v>
      </c>
      <c r="Q1113" s="225">
        <v>0</v>
      </c>
      <c r="R1113" s="225">
        <f>Q1113*H1113</f>
        <v>0</v>
      </c>
      <c r="S1113" s="225">
        <v>0</v>
      </c>
      <c r="T1113" s="226">
        <f>S1113*H1113</f>
        <v>0</v>
      </c>
      <c r="U1113" s="38"/>
      <c r="V1113" s="38"/>
      <c r="W1113" s="38"/>
      <c r="X1113" s="38"/>
      <c r="Y1113" s="38"/>
      <c r="Z1113" s="38"/>
      <c r="AA1113" s="38"/>
      <c r="AB1113" s="38"/>
      <c r="AC1113" s="38"/>
      <c r="AD1113" s="38"/>
      <c r="AE1113" s="38"/>
      <c r="AR1113" s="227" t="s">
        <v>195</v>
      </c>
      <c r="AT1113" s="227" t="s">
        <v>138</v>
      </c>
      <c r="AU1113" s="227" t="s">
        <v>143</v>
      </c>
      <c r="AY1113" s="17" t="s">
        <v>134</v>
      </c>
      <c r="BE1113" s="228">
        <f>IF(N1113="základní",J1113,0)</f>
        <v>0</v>
      </c>
      <c r="BF1113" s="228">
        <f>IF(N1113="snížená",J1113,0)</f>
        <v>0</v>
      </c>
      <c r="BG1113" s="228">
        <f>IF(N1113="zákl. přenesená",J1113,0)</f>
        <v>0</v>
      </c>
      <c r="BH1113" s="228">
        <f>IF(N1113="sníž. přenesená",J1113,0)</f>
        <v>0</v>
      </c>
      <c r="BI1113" s="228">
        <f>IF(N1113="nulová",J1113,0)</f>
        <v>0</v>
      </c>
      <c r="BJ1113" s="17" t="s">
        <v>143</v>
      </c>
      <c r="BK1113" s="228">
        <f>ROUND(I1113*H1113,2)</f>
        <v>0</v>
      </c>
      <c r="BL1113" s="17" t="s">
        <v>195</v>
      </c>
      <c r="BM1113" s="227" t="s">
        <v>1516</v>
      </c>
    </row>
    <row r="1114" s="14" customFormat="1">
      <c r="A1114" s="14"/>
      <c r="B1114" s="240"/>
      <c r="C1114" s="241"/>
      <c r="D1114" s="231" t="s">
        <v>145</v>
      </c>
      <c r="E1114" s="242" t="s">
        <v>1</v>
      </c>
      <c r="F1114" s="243" t="s">
        <v>1517</v>
      </c>
      <c r="G1114" s="241"/>
      <c r="H1114" s="244">
        <v>5.8799999999999999</v>
      </c>
      <c r="I1114" s="245"/>
      <c r="J1114" s="241"/>
      <c r="K1114" s="241"/>
      <c r="L1114" s="246"/>
      <c r="M1114" s="247"/>
      <c r="N1114" s="248"/>
      <c r="O1114" s="248"/>
      <c r="P1114" s="248"/>
      <c r="Q1114" s="248"/>
      <c r="R1114" s="248"/>
      <c r="S1114" s="248"/>
      <c r="T1114" s="249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50" t="s">
        <v>145</v>
      </c>
      <c r="AU1114" s="250" t="s">
        <v>143</v>
      </c>
      <c r="AV1114" s="14" t="s">
        <v>143</v>
      </c>
      <c r="AW1114" s="14" t="s">
        <v>30</v>
      </c>
      <c r="AX1114" s="14" t="s">
        <v>73</v>
      </c>
      <c r="AY1114" s="250" t="s">
        <v>134</v>
      </c>
    </row>
    <row r="1115" s="14" customFormat="1">
      <c r="A1115" s="14"/>
      <c r="B1115" s="240"/>
      <c r="C1115" s="241"/>
      <c r="D1115" s="231" t="s">
        <v>145</v>
      </c>
      <c r="E1115" s="242" t="s">
        <v>1</v>
      </c>
      <c r="F1115" s="243" t="s">
        <v>1518</v>
      </c>
      <c r="G1115" s="241"/>
      <c r="H1115" s="244">
        <v>7.5599999999999996</v>
      </c>
      <c r="I1115" s="245"/>
      <c r="J1115" s="241"/>
      <c r="K1115" s="241"/>
      <c r="L1115" s="246"/>
      <c r="M1115" s="247"/>
      <c r="N1115" s="248"/>
      <c r="O1115" s="248"/>
      <c r="P1115" s="248"/>
      <c r="Q1115" s="248"/>
      <c r="R1115" s="248"/>
      <c r="S1115" s="248"/>
      <c r="T1115" s="249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0" t="s">
        <v>145</v>
      </c>
      <c r="AU1115" s="250" t="s">
        <v>143</v>
      </c>
      <c r="AV1115" s="14" t="s">
        <v>143</v>
      </c>
      <c r="AW1115" s="14" t="s">
        <v>30</v>
      </c>
      <c r="AX1115" s="14" t="s">
        <v>73</v>
      </c>
      <c r="AY1115" s="250" t="s">
        <v>134</v>
      </c>
    </row>
    <row r="1116" s="14" customFormat="1">
      <c r="A1116" s="14"/>
      <c r="B1116" s="240"/>
      <c r="C1116" s="241"/>
      <c r="D1116" s="231" t="s">
        <v>145</v>
      </c>
      <c r="E1116" s="242" t="s">
        <v>1</v>
      </c>
      <c r="F1116" s="243" t="s">
        <v>1519</v>
      </c>
      <c r="G1116" s="241"/>
      <c r="H1116" s="244">
        <v>1</v>
      </c>
      <c r="I1116" s="245"/>
      <c r="J1116" s="241"/>
      <c r="K1116" s="241"/>
      <c r="L1116" s="246"/>
      <c r="M1116" s="247"/>
      <c r="N1116" s="248"/>
      <c r="O1116" s="248"/>
      <c r="P1116" s="248"/>
      <c r="Q1116" s="248"/>
      <c r="R1116" s="248"/>
      <c r="S1116" s="248"/>
      <c r="T1116" s="249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50" t="s">
        <v>145</v>
      </c>
      <c r="AU1116" s="250" t="s">
        <v>143</v>
      </c>
      <c r="AV1116" s="14" t="s">
        <v>143</v>
      </c>
      <c r="AW1116" s="14" t="s">
        <v>30</v>
      </c>
      <c r="AX1116" s="14" t="s">
        <v>73</v>
      </c>
      <c r="AY1116" s="250" t="s">
        <v>134</v>
      </c>
    </row>
    <row r="1117" s="15" customFormat="1">
      <c r="A1117" s="15"/>
      <c r="B1117" s="251"/>
      <c r="C1117" s="252"/>
      <c r="D1117" s="231" t="s">
        <v>145</v>
      </c>
      <c r="E1117" s="253" t="s">
        <v>1</v>
      </c>
      <c r="F1117" s="254" t="s">
        <v>168</v>
      </c>
      <c r="G1117" s="252"/>
      <c r="H1117" s="255">
        <v>14.44</v>
      </c>
      <c r="I1117" s="256"/>
      <c r="J1117" s="252"/>
      <c r="K1117" s="252"/>
      <c r="L1117" s="257"/>
      <c r="M1117" s="258"/>
      <c r="N1117" s="259"/>
      <c r="O1117" s="259"/>
      <c r="P1117" s="259"/>
      <c r="Q1117" s="259"/>
      <c r="R1117" s="259"/>
      <c r="S1117" s="259"/>
      <c r="T1117" s="260"/>
      <c r="U1117" s="15"/>
      <c r="V1117" s="15"/>
      <c r="W1117" s="15"/>
      <c r="X1117" s="15"/>
      <c r="Y1117" s="15"/>
      <c r="Z1117" s="15"/>
      <c r="AA1117" s="15"/>
      <c r="AB1117" s="15"/>
      <c r="AC1117" s="15"/>
      <c r="AD1117" s="15"/>
      <c r="AE1117" s="15"/>
      <c r="AT1117" s="261" t="s">
        <v>145</v>
      </c>
      <c r="AU1117" s="261" t="s">
        <v>143</v>
      </c>
      <c r="AV1117" s="15" t="s">
        <v>142</v>
      </c>
      <c r="AW1117" s="15" t="s">
        <v>30</v>
      </c>
      <c r="AX1117" s="15" t="s">
        <v>81</v>
      </c>
      <c r="AY1117" s="261" t="s">
        <v>134</v>
      </c>
    </row>
    <row r="1118" s="2" customFormat="1" ht="24.15" customHeight="1">
      <c r="A1118" s="38"/>
      <c r="B1118" s="39"/>
      <c r="C1118" s="215" t="s">
        <v>1520</v>
      </c>
      <c r="D1118" s="215" t="s">
        <v>138</v>
      </c>
      <c r="E1118" s="216" t="s">
        <v>1521</v>
      </c>
      <c r="F1118" s="217" t="s">
        <v>1522</v>
      </c>
      <c r="G1118" s="218" t="s">
        <v>151</v>
      </c>
      <c r="H1118" s="219">
        <v>13.622999999999999</v>
      </c>
      <c r="I1118" s="220"/>
      <c r="J1118" s="221">
        <f>ROUND(I1118*H1118,2)</f>
        <v>0</v>
      </c>
      <c r="K1118" s="222"/>
      <c r="L1118" s="44"/>
      <c r="M1118" s="223" t="s">
        <v>1</v>
      </c>
      <c r="N1118" s="224" t="s">
        <v>39</v>
      </c>
      <c r="O1118" s="91"/>
      <c r="P1118" s="225">
        <f>O1118*H1118</f>
        <v>0</v>
      </c>
      <c r="Q1118" s="225">
        <v>6.0000000000000002E-05</v>
      </c>
      <c r="R1118" s="225">
        <f>Q1118*H1118</f>
        <v>0.00081737999999999993</v>
      </c>
      <c r="S1118" s="225">
        <v>0</v>
      </c>
      <c r="T1118" s="226">
        <f>S1118*H1118</f>
        <v>0</v>
      </c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  <c r="AE1118" s="38"/>
      <c r="AR1118" s="227" t="s">
        <v>195</v>
      </c>
      <c r="AT1118" s="227" t="s">
        <v>138</v>
      </c>
      <c r="AU1118" s="227" t="s">
        <v>143</v>
      </c>
      <c r="AY1118" s="17" t="s">
        <v>134</v>
      </c>
      <c r="BE1118" s="228">
        <f>IF(N1118="základní",J1118,0)</f>
        <v>0</v>
      </c>
      <c r="BF1118" s="228">
        <f>IF(N1118="snížená",J1118,0)</f>
        <v>0</v>
      </c>
      <c r="BG1118" s="228">
        <f>IF(N1118="zákl. přenesená",J1118,0)</f>
        <v>0</v>
      </c>
      <c r="BH1118" s="228">
        <f>IF(N1118="sníž. přenesená",J1118,0)</f>
        <v>0</v>
      </c>
      <c r="BI1118" s="228">
        <f>IF(N1118="nulová",J1118,0)</f>
        <v>0</v>
      </c>
      <c r="BJ1118" s="17" t="s">
        <v>143</v>
      </c>
      <c r="BK1118" s="228">
        <f>ROUND(I1118*H1118,2)</f>
        <v>0</v>
      </c>
      <c r="BL1118" s="17" t="s">
        <v>195</v>
      </c>
      <c r="BM1118" s="227" t="s">
        <v>1523</v>
      </c>
    </row>
    <row r="1119" s="13" customFormat="1">
      <c r="A1119" s="13"/>
      <c r="B1119" s="229"/>
      <c r="C1119" s="230"/>
      <c r="D1119" s="231" t="s">
        <v>145</v>
      </c>
      <c r="E1119" s="232" t="s">
        <v>1</v>
      </c>
      <c r="F1119" s="233" t="s">
        <v>1524</v>
      </c>
      <c r="G1119" s="230"/>
      <c r="H1119" s="232" t="s">
        <v>1</v>
      </c>
      <c r="I1119" s="234"/>
      <c r="J1119" s="230"/>
      <c r="K1119" s="230"/>
      <c r="L1119" s="235"/>
      <c r="M1119" s="236"/>
      <c r="N1119" s="237"/>
      <c r="O1119" s="237"/>
      <c r="P1119" s="237"/>
      <c r="Q1119" s="237"/>
      <c r="R1119" s="237"/>
      <c r="S1119" s="237"/>
      <c r="T1119" s="238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39" t="s">
        <v>145</v>
      </c>
      <c r="AU1119" s="239" t="s">
        <v>143</v>
      </c>
      <c r="AV1119" s="13" t="s">
        <v>81</v>
      </c>
      <c r="AW1119" s="13" t="s">
        <v>30</v>
      </c>
      <c r="AX1119" s="13" t="s">
        <v>73</v>
      </c>
      <c r="AY1119" s="239" t="s">
        <v>134</v>
      </c>
    </row>
    <row r="1120" s="13" customFormat="1">
      <c r="A1120" s="13"/>
      <c r="B1120" s="229"/>
      <c r="C1120" s="230"/>
      <c r="D1120" s="231" t="s">
        <v>145</v>
      </c>
      <c r="E1120" s="232" t="s">
        <v>1</v>
      </c>
      <c r="F1120" s="233" t="s">
        <v>1525</v>
      </c>
      <c r="G1120" s="230"/>
      <c r="H1120" s="232" t="s">
        <v>1</v>
      </c>
      <c r="I1120" s="234"/>
      <c r="J1120" s="230"/>
      <c r="K1120" s="230"/>
      <c r="L1120" s="235"/>
      <c r="M1120" s="236"/>
      <c r="N1120" s="237"/>
      <c r="O1120" s="237"/>
      <c r="P1120" s="237"/>
      <c r="Q1120" s="237"/>
      <c r="R1120" s="237"/>
      <c r="S1120" s="237"/>
      <c r="T1120" s="238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39" t="s">
        <v>145</v>
      </c>
      <c r="AU1120" s="239" t="s">
        <v>143</v>
      </c>
      <c r="AV1120" s="13" t="s">
        <v>81</v>
      </c>
      <c r="AW1120" s="13" t="s">
        <v>30</v>
      </c>
      <c r="AX1120" s="13" t="s">
        <v>73</v>
      </c>
      <c r="AY1120" s="239" t="s">
        <v>134</v>
      </c>
    </row>
    <row r="1121" s="14" customFormat="1">
      <c r="A1121" s="14"/>
      <c r="B1121" s="240"/>
      <c r="C1121" s="241"/>
      <c r="D1121" s="231" t="s">
        <v>145</v>
      </c>
      <c r="E1121" s="242" t="s">
        <v>1</v>
      </c>
      <c r="F1121" s="243" t="s">
        <v>1526</v>
      </c>
      <c r="G1121" s="241"/>
      <c r="H1121" s="244">
        <v>2.0190000000000001</v>
      </c>
      <c r="I1121" s="245"/>
      <c r="J1121" s="241"/>
      <c r="K1121" s="241"/>
      <c r="L1121" s="246"/>
      <c r="M1121" s="247"/>
      <c r="N1121" s="248"/>
      <c r="O1121" s="248"/>
      <c r="P1121" s="248"/>
      <c r="Q1121" s="248"/>
      <c r="R1121" s="248"/>
      <c r="S1121" s="248"/>
      <c r="T1121" s="249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0" t="s">
        <v>145</v>
      </c>
      <c r="AU1121" s="250" t="s">
        <v>143</v>
      </c>
      <c r="AV1121" s="14" t="s">
        <v>143</v>
      </c>
      <c r="AW1121" s="14" t="s">
        <v>30</v>
      </c>
      <c r="AX1121" s="14" t="s">
        <v>73</v>
      </c>
      <c r="AY1121" s="250" t="s">
        <v>134</v>
      </c>
    </row>
    <row r="1122" s="13" customFormat="1">
      <c r="A1122" s="13"/>
      <c r="B1122" s="229"/>
      <c r="C1122" s="230"/>
      <c r="D1122" s="231" t="s">
        <v>145</v>
      </c>
      <c r="E1122" s="232" t="s">
        <v>1</v>
      </c>
      <c r="F1122" s="233" t="s">
        <v>1527</v>
      </c>
      <c r="G1122" s="230"/>
      <c r="H1122" s="232" t="s">
        <v>1</v>
      </c>
      <c r="I1122" s="234"/>
      <c r="J1122" s="230"/>
      <c r="K1122" s="230"/>
      <c r="L1122" s="235"/>
      <c r="M1122" s="236"/>
      <c r="N1122" s="237"/>
      <c r="O1122" s="237"/>
      <c r="P1122" s="237"/>
      <c r="Q1122" s="237"/>
      <c r="R1122" s="237"/>
      <c r="S1122" s="237"/>
      <c r="T1122" s="238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39" t="s">
        <v>145</v>
      </c>
      <c r="AU1122" s="239" t="s">
        <v>143</v>
      </c>
      <c r="AV1122" s="13" t="s">
        <v>81</v>
      </c>
      <c r="AW1122" s="13" t="s">
        <v>30</v>
      </c>
      <c r="AX1122" s="13" t="s">
        <v>73</v>
      </c>
      <c r="AY1122" s="239" t="s">
        <v>134</v>
      </c>
    </row>
    <row r="1123" s="14" customFormat="1">
      <c r="A1123" s="14"/>
      <c r="B1123" s="240"/>
      <c r="C1123" s="241"/>
      <c r="D1123" s="231" t="s">
        <v>145</v>
      </c>
      <c r="E1123" s="242" t="s">
        <v>1</v>
      </c>
      <c r="F1123" s="243" t="s">
        <v>1528</v>
      </c>
      <c r="G1123" s="241"/>
      <c r="H1123" s="244">
        <v>3.1880000000000002</v>
      </c>
      <c r="I1123" s="245"/>
      <c r="J1123" s="241"/>
      <c r="K1123" s="241"/>
      <c r="L1123" s="246"/>
      <c r="M1123" s="247"/>
      <c r="N1123" s="248"/>
      <c r="O1123" s="248"/>
      <c r="P1123" s="248"/>
      <c r="Q1123" s="248"/>
      <c r="R1123" s="248"/>
      <c r="S1123" s="248"/>
      <c r="T1123" s="249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50" t="s">
        <v>145</v>
      </c>
      <c r="AU1123" s="250" t="s">
        <v>143</v>
      </c>
      <c r="AV1123" s="14" t="s">
        <v>143</v>
      </c>
      <c r="AW1123" s="14" t="s">
        <v>30</v>
      </c>
      <c r="AX1123" s="14" t="s">
        <v>73</v>
      </c>
      <c r="AY1123" s="250" t="s">
        <v>134</v>
      </c>
    </row>
    <row r="1124" s="13" customFormat="1">
      <c r="A1124" s="13"/>
      <c r="B1124" s="229"/>
      <c r="C1124" s="230"/>
      <c r="D1124" s="231" t="s">
        <v>145</v>
      </c>
      <c r="E1124" s="232" t="s">
        <v>1</v>
      </c>
      <c r="F1124" s="233" t="s">
        <v>1529</v>
      </c>
      <c r="G1124" s="230"/>
      <c r="H1124" s="232" t="s">
        <v>1</v>
      </c>
      <c r="I1124" s="234"/>
      <c r="J1124" s="230"/>
      <c r="K1124" s="230"/>
      <c r="L1124" s="235"/>
      <c r="M1124" s="236"/>
      <c r="N1124" s="237"/>
      <c r="O1124" s="237"/>
      <c r="P1124" s="237"/>
      <c r="Q1124" s="237"/>
      <c r="R1124" s="237"/>
      <c r="S1124" s="237"/>
      <c r="T1124" s="238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9" t="s">
        <v>145</v>
      </c>
      <c r="AU1124" s="239" t="s">
        <v>143</v>
      </c>
      <c r="AV1124" s="13" t="s">
        <v>81</v>
      </c>
      <c r="AW1124" s="13" t="s">
        <v>30</v>
      </c>
      <c r="AX1124" s="13" t="s">
        <v>73</v>
      </c>
      <c r="AY1124" s="239" t="s">
        <v>134</v>
      </c>
    </row>
    <row r="1125" s="14" customFormat="1">
      <c r="A1125" s="14"/>
      <c r="B1125" s="240"/>
      <c r="C1125" s="241"/>
      <c r="D1125" s="231" t="s">
        <v>145</v>
      </c>
      <c r="E1125" s="242" t="s">
        <v>1</v>
      </c>
      <c r="F1125" s="243" t="s">
        <v>1528</v>
      </c>
      <c r="G1125" s="241"/>
      <c r="H1125" s="244">
        <v>3.1880000000000002</v>
      </c>
      <c r="I1125" s="245"/>
      <c r="J1125" s="241"/>
      <c r="K1125" s="241"/>
      <c r="L1125" s="246"/>
      <c r="M1125" s="247"/>
      <c r="N1125" s="248"/>
      <c r="O1125" s="248"/>
      <c r="P1125" s="248"/>
      <c r="Q1125" s="248"/>
      <c r="R1125" s="248"/>
      <c r="S1125" s="248"/>
      <c r="T1125" s="249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0" t="s">
        <v>145</v>
      </c>
      <c r="AU1125" s="250" t="s">
        <v>143</v>
      </c>
      <c r="AV1125" s="14" t="s">
        <v>143</v>
      </c>
      <c r="AW1125" s="14" t="s">
        <v>30</v>
      </c>
      <c r="AX1125" s="14" t="s">
        <v>73</v>
      </c>
      <c r="AY1125" s="250" t="s">
        <v>134</v>
      </c>
    </row>
    <row r="1126" s="13" customFormat="1">
      <c r="A1126" s="13"/>
      <c r="B1126" s="229"/>
      <c r="C1126" s="230"/>
      <c r="D1126" s="231" t="s">
        <v>145</v>
      </c>
      <c r="E1126" s="232" t="s">
        <v>1</v>
      </c>
      <c r="F1126" s="233" t="s">
        <v>1530</v>
      </c>
      <c r="G1126" s="230"/>
      <c r="H1126" s="232" t="s">
        <v>1</v>
      </c>
      <c r="I1126" s="234"/>
      <c r="J1126" s="230"/>
      <c r="K1126" s="230"/>
      <c r="L1126" s="235"/>
      <c r="M1126" s="236"/>
      <c r="N1126" s="237"/>
      <c r="O1126" s="237"/>
      <c r="P1126" s="237"/>
      <c r="Q1126" s="237"/>
      <c r="R1126" s="237"/>
      <c r="S1126" s="237"/>
      <c r="T1126" s="238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39" t="s">
        <v>145</v>
      </c>
      <c r="AU1126" s="239" t="s">
        <v>143</v>
      </c>
      <c r="AV1126" s="13" t="s">
        <v>81</v>
      </c>
      <c r="AW1126" s="13" t="s">
        <v>30</v>
      </c>
      <c r="AX1126" s="13" t="s">
        <v>73</v>
      </c>
      <c r="AY1126" s="239" t="s">
        <v>134</v>
      </c>
    </row>
    <row r="1127" s="14" customFormat="1">
      <c r="A1127" s="14"/>
      <c r="B1127" s="240"/>
      <c r="C1127" s="241"/>
      <c r="D1127" s="231" t="s">
        <v>145</v>
      </c>
      <c r="E1127" s="242" t="s">
        <v>1</v>
      </c>
      <c r="F1127" s="243" t="s">
        <v>1531</v>
      </c>
      <c r="G1127" s="241"/>
      <c r="H1127" s="244">
        <v>3.028</v>
      </c>
      <c r="I1127" s="245"/>
      <c r="J1127" s="241"/>
      <c r="K1127" s="241"/>
      <c r="L1127" s="246"/>
      <c r="M1127" s="247"/>
      <c r="N1127" s="248"/>
      <c r="O1127" s="248"/>
      <c r="P1127" s="248"/>
      <c r="Q1127" s="248"/>
      <c r="R1127" s="248"/>
      <c r="S1127" s="248"/>
      <c r="T1127" s="249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0" t="s">
        <v>145</v>
      </c>
      <c r="AU1127" s="250" t="s">
        <v>143</v>
      </c>
      <c r="AV1127" s="14" t="s">
        <v>143</v>
      </c>
      <c r="AW1127" s="14" t="s">
        <v>30</v>
      </c>
      <c r="AX1127" s="14" t="s">
        <v>73</v>
      </c>
      <c r="AY1127" s="250" t="s">
        <v>134</v>
      </c>
    </row>
    <row r="1128" s="13" customFormat="1">
      <c r="A1128" s="13"/>
      <c r="B1128" s="229"/>
      <c r="C1128" s="230"/>
      <c r="D1128" s="231" t="s">
        <v>145</v>
      </c>
      <c r="E1128" s="232" t="s">
        <v>1</v>
      </c>
      <c r="F1128" s="233" t="s">
        <v>1532</v>
      </c>
      <c r="G1128" s="230"/>
      <c r="H1128" s="232" t="s">
        <v>1</v>
      </c>
      <c r="I1128" s="234"/>
      <c r="J1128" s="230"/>
      <c r="K1128" s="230"/>
      <c r="L1128" s="235"/>
      <c r="M1128" s="236"/>
      <c r="N1128" s="237"/>
      <c r="O1128" s="237"/>
      <c r="P1128" s="237"/>
      <c r="Q1128" s="237"/>
      <c r="R1128" s="237"/>
      <c r="S1128" s="237"/>
      <c r="T1128" s="238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39" t="s">
        <v>145</v>
      </c>
      <c r="AU1128" s="239" t="s">
        <v>143</v>
      </c>
      <c r="AV1128" s="13" t="s">
        <v>81</v>
      </c>
      <c r="AW1128" s="13" t="s">
        <v>30</v>
      </c>
      <c r="AX1128" s="13" t="s">
        <v>73</v>
      </c>
      <c r="AY1128" s="239" t="s">
        <v>134</v>
      </c>
    </row>
    <row r="1129" s="13" customFormat="1">
      <c r="A1129" s="13"/>
      <c r="B1129" s="229"/>
      <c r="C1129" s="230"/>
      <c r="D1129" s="231" t="s">
        <v>145</v>
      </c>
      <c r="E1129" s="232" t="s">
        <v>1</v>
      </c>
      <c r="F1129" s="233" t="s">
        <v>1533</v>
      </c>
      <c r="G1129" s="230"/>
      <c r="H1129" s="232" t="s">
        <v>1</v>
      </c>
      <c r="I1129" s="234"/>
      <c r="J1129" s="230"/>
      <c r="K1129" s="230"/>
      <c r="L1129" s="235"/>
      <c r="M1129" s="236"/>
      <c r="N1129" s="237"/>
      <c r="O1129" s="237"/>
      <c r="P1129" s="237"/>
      <c r="Q1129" s="237"/>
      <c r="R1129" s="237"/>
      <c r="S1129" s="237"/>
      <c r="T1129" s="238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39" t="s">
        <v>145</v>
      </c>
      <c r="AU1129" s="239" t="s">
        <v>143</v>
      </c>
      <c r="AV1129" s="13" t="s">
        <v>81</v>
      </c>
      <c r="AW1129" s="13" t="s">
        <v>30</v>
      </c>
      <c r="AX1129" s="13" t="s">
        <v>73</v>
      </c>
      <c r="AY1129" s="239" t="s">
        <v>134</v>
      </c>
    </row>
    <row r="1130" s="14" customFormat="1">
      <c r="A1130" s="14"/>
      <c r="B1130" s="240"/>
      <c r="C1130" s="241"/>
      <c r="D1130" s="231" t="s">
        <v>145</v>
      </c>
      <c r="E1130" s="242" t="s">
        <v>1</v>
      </c>
      <c r="F1130" s="243" t="s">
        <v>1534</v>
      </c>
      <c r="G1130" s="241"/>
      <c r="H1130" s="244">
        <v>2.2000000000000002</v>
      </c>
      <c r="I1130" s="245"/>
      <c r="J1130" s="241"/>
      <c r="K1130" s="241"/>
      <c r="L1130" s="246"/>
      <c r="M1130" s="247"/>
      <c r="N1130" s="248"/>
      <c r="O1130" s="248"/>
      <c r="P1130" s="248"/>
      <c r="Q1130" s="248"/>
      <c r="R1130" s="248"/>
      <c r="S1130" s="248"/>
      <c r="T1130" s="249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50" t="s">
        <v>145</v>
      </c>
      <c r="AU1130" s="250" t="s">
        <v>143</v>
      </c>
      <c r="AV1130" s="14" t="s">
        <v>143</v>
      </c>
      <c r="AW1130" s="14" t="s">
        <v>30</v>
      </c>
      <c r="AX1130" s="14" t="s">
        <v>73</v>
      </c>
      <c r="AY1130" s="250" t="s">
        <v>134</v>
      </c>
    </row>
    <row r="1131" s="15" customFormat="1">
      <c r="A1131" s="15"/>
      <c r="B1131" s="251"/>
      <c r="C1131" s="252"/>
      <c r="D1131" s="231" t="s">
        <v>145</v>
      </c>
      <c r="E1131" s="253" t="s">
        <v>1</v>
      </c>
      <c r="F1131" s="254" t="s">
        <v>168</v>
      </c>
      <c r="G1131" s="252"/>
      <c r="H1131" s="255">
        <v>13.622999999999999</v>
      </c>
      <c r="I1131" s="256"/>
      <c r="J1131" s="252"/>
      <c r="K1131" s="252"/>
      <c r="L1131" s="257"/>
      <c r="M1131" s="258"/>
      <c r="N1131" s="259"/>
      <c r="O1131" s="259"/>
      <c r="P1131" s="259"/>
      <c r="Q1131" s="259"/>
      <c r="R1131" s="259"/>
      <c r="S1131" s="259"/>
      <c r="T1131" s="260"/>
      <c r="U1131" s="15"/>
      <c r="V1131" s="15"/>
      <c r="W1131" s="15"/>
      <c r="X1131" s="15"/>
      <c r="Y1131" s="15"/>
      <c r="Z1131" s="15"/>
      <c r="AA1131" s="15"/>
      <c r="AB1131" s="15"/>
      <c r="AC1131" s="15"/>
      <c r="AD1131" s="15"/>
      <c r="AE1131" s="15"/>
      <c r="AT1131" s="261" t="s">
        <v>145</v>
      </c>
      <c r="AU1131" s="261" t="s">
        <v>143</v>
      </c>
      <c r="AV1131" s="15" t="s">
        <v>142</v>
      </c>
      <c r="AW1131" s="15" t="s">
        <v>30</v>
      </c>
      <c r="AX1131" s="15" t="s">
        <v>81</v>
      </c>
      <c r="AY1131" s="261" t="s">
        <v>134</v>
      </c>
    </row>
    <row r="1132" s="2" customFormat="1" ht="24.15" customHeight="1">
      <c r="A1132" s="38"/>
      <c r="B1132" s="39"/>
      <c r="C1132" s="215" t="s">
        <v>1535</v>
      </c>
      <c r="D1132" s="215" t="s">
        <v>138</v>
      </c>
      <c r="E1132" s="216" t="s">
        <v>1536</v>
      </c>
      <c r="F1132" s="217" t="s">
        <v>1537</v>
      </c>
      <c r="G1132" s="218" t="s">
        <v>151</v>
      </c>
      <c r="H1132" s="219">
        <v>13.622999999999999</v>
      </c>
      <c r="I1132" s="220"/>
      <c r="J1132" s="221">
        <f>ROUND(I1132*H1132,2)</f>
        <v>0</v>
      </c>
      <c r="K1132" s="222"/>
      <c r="L1132" s="44"/>
      <c r="M1132" s="223" t="s">
        <v>1</v>
      </c>
      <c r="N1132" s="224" t="s">
        <v>39</v>
      </c>
      <c r="O1132" s="91"/>
      <c r="P1132" s="225">
        <f>O1132*H1132</f>
        <v>0</v>
      </c>
      <c r="Q1132" s="225">
        <v>0.00017000000000000001</v>
      </c>
      <c r="R1132" s="225">
        <f>Q1132*H1132</f>
        <v>0.00231591</v>
      </c>
      <c r="S1132" s="225">
        <v>0</v>
      </c>
      <c r="T1132" s="226">
        <f>S1132*H1132</f>
        <v>0</v>
      </c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R1132" s="227" t="s">
        <v>195</v>
      </c>
      <c r="AT1132" s="227" t="s">
        <v>138</v>
      </c>
      <c r="AU1132" s="227" t="s">
        <v>143</v>
      </c>
      <c r="AY1132" s="17" t="s">
        <v>134</v>
      </c>
      <c r="BE1132" s="228">
        <f>IF(N1132="základní",J1132,0)</f>
        <v>0</v>
      </c>
      <c r="BF1132" s="228">
        <f>IF(N1132="snížená",J1132,0)</f>
        <v>0</v>
      </c>
      <c r="BG1132" s="228">
        <f>IF(N1132="zákl. přenesená",J1132,0)</f>
        <v>0</v>
      </c>
      <c r="BH1132" s="228">
        <f>IF(N1132="sníž. přenesená",J1132,0)</f>
        <v>0</v>
      </c>
      <c r="BI1132" s="228">
        <f>IF(N1132="nulová",J1132,0)</f>
        <v>0</v>
      </c>
      <c r="BJ1132" s="17" t="s">
        <v>143</v>
      </c>
      <c r="BK1132" s="228">
        <f>ROUND(I1132*H1132,2)</f>
        <v>0</v>
      </c>
      <c r="BL1132" s="17" t="s">
        <v>195</v>
      </c>
      <c r="BM1132" s="227" t="s">
        <v>1538</v>
      </c>
    </row>
    <row r="1133" s="13" customFormat="1">
      <c r="A1133" s="13"/>
      <c r="B1133" s="229"/>
      <c r="C1133" s="230"/>
      <c r="D1133" s="231" t="s">
        <v>145</v>
      </c>
      <c r="E1133" s="232" t="s">
        <v>1</v>
      </c>
      <c r="F1133" s="233" t="s">
        <v>1524</v>
      </c>
      <c r="G1133" s="230"/>
      <c r="H1133" s="232" t="s">
        <v>1</v>
      </c>
      <c r="I1133" s="234"/>
      <c r="J1133" s="230"/>
      <c r="K1133" s="230"/>
      <c r="L1133" s="235"/>
      <c r="M1133" s="236"/>
      <c r="N1133" s="237"/>
      <c r="O1133" s="237"/>
      <c r="P1133" s="237"/>
      <c r="Q1133" s="237"/>
      <c r="R1133" s="237"/>
      <c r="S1133" s="237"/>
      <c r="T1133" s="238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39" t="s">
        <v>145</v>
      </c>
      <c r="AU1133" s="239" t="s">
        <v>143</v>
      </c>
      <c r="AV1133" s="13" t="s">
        <v>81</v>
      </c>
      <c r="AW1133" s="13" t="s">
        <v>30</v>
      </c>
      <c r="AX1133" s="13" t="s">
        <v>73</v>
      </c>
      <c r="AY1133" s="239" t="s">
        <v>134</v>
      </c>
    </row>
    <row r="1134" s="13" customFormat="1">
      <c r="A1134" s="13"/>
      <c r="B1134" s="229"/>
      <c r="C1134" s="230"/>
      <c r="D1134" s="231" t="s">
        <v>145</v>
      </c>
      <c r="E1134" s="232" t="s">
        <v>1</v>
      </c>
      <c r="F1134" s="233" t="s">
        <v>1525</v>
      </c>
      <c r="G1134" s="230"/>
      <c r="H1134" s="232" t="s">
        <v>1</v>
      </c>
      <c r="I1134" s="234"/>
      <c r="J1134" s="230"/>
      <c r="K1134" s="230"/>
      <c r="L1134" s="235"/>
      <c r="M1134" s="236"/>
      <c r="N1134" s="237"/>
      <c r="O1134" s="237"/>
      <c r="P1134" s="237"/>
      <c r="Q1134" s="237"/>
      <c r="R1134" s="237"/>
      <c r="S1134" s="237"/>
      <c r="T1134" s="238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9" t="s">
        <v>145</v>
      </c>
      <c r="AU1134" s="239" t="s">
        <v>143</v>
      </c>
      <c r="AV1134" s="13" t="s">
        <v>81</v>
      </c>
      <c r="AW1134" s="13" t="s">
        <v>30</v>
      </c>
      <c r="AX1134" s="13" t="s">
        <v>73</v>
      </c>
      <c r="AY1134" s="239" t="s">
        <v>134</v>
      </c>
    </row>
    <row r="1135" s="14" customFormat="1">
      <c r="A1135" s="14"/>
      <c r="B1135" s="240"/>
      <c r="C1135" s="241"/>
      <c r="D1135" s="231" t="s">
        <v>145</v>
      </c>
      <c r="E1135" s="242" t="s">
        <v>1</v>
      </c>
      <c r="F1135" s="243" t="s">
        <v>1526</v>
      </c>
      <c r="G1135" s="241"/>
      <c r="H1135" s="244">
        <v>2.0190000000000001</v>
      </c>
      <c r="I1135" s="245"/>
      <c r="J1135" s="241"/>
      <c r="K1135" s="241"/>
      <c r="L1135" s="246"/>
      <c r="M1135" s="247"/>
      <c r="N1135" s="248"/>
      <c r="O1135" s="248"/>
      <c r="P1135" s="248"/>
      <c r="Q1135" s="248"/>
      <c r="R1135" s="248"/>
      <c r="S1135" s="248"/>
      <c r="T1135" s="249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0" t="s">
        <v>145</v>
      </c>
      <c r="AU1135" s="250" t="s">
        <v>143</v>
      </c>
      <c r="AV1135" s="14" t="s">
        <v>143</v>
      </c>
      <c r="AW1135" s="14" t="s">
        <v>30</v>
      </c>
      <c r="AX1135" s="14" t="s">
        <v>73</v>
      </c>
      <c r="AY1135" s="250" t="s">
        <v>134</v>
      </c>
    </row>
    <row r="1136" s="13" customFormat="1">
      <c r="A1136" s="13"/>
      <c r="B1136" s="229"/>
      <c r="C1136" s="230"/>
      <c r="D1136" s="231" t="s">
        <v>145</v>
      </c>
      <c r="E1136" s="232" t="s">
        <v>1</v>
      </c>
      <c r="F1136" s="233" t="s">
        <v>1527</v>
      </c>
      <c r="G1136" s="230"/>
      <c r="H1136" s="232" t="s">
        <v>1</v>
      </c>
      <c r="I1136" s="234"/>
      <c r="J1136" s="230"/>
      <c r="K1136" s="230"/>
      <c r="L1136" s="235"/>
      <c r="M1136" s="236"/>
      <c r="N1136" s="237"/>
      <c r="O1136" s="237"/>
      <c r="P1136" s="237"/>
      <c r="Q1136" s="237"/>
      <c r="R1136" s="237"/>
      <c r="S1136" s="237"/>
      <c r="T1136" s="238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39" t="s">
        <v>145</v>
      </c>
      <c r="AU1136" s="239" t="s">
        <v>143</v>
      </c>
      <c r="AV1136" s="13" t="s">
        <v>81</v>
      </c>
      <c r="AW1136" s="13" t="s">
        <v>30</v>
      </c>
      <c r="AX1136" s="13" t="s">
        <v>73</v>
      </c>
      <c r="AY1136" s="239" t="s">
        <v>134</v>
      </c>
    </row>
    <row r="1137" s="14" customFormat="1">
      <c r="A1137" s="14"/>
      <c r="B1137" s="240"/>
      <c r="C1137" s="241"/>
      <c r="D1137" s="231" t="s">
        <v>145</v>
      </c>
      <c r="E1137" s="242" t="s">
        <v>1</v>
      </c>
      <c r="F1137" s="243" t="s">
        <v>1528</v>
      </c>
      <c r="G1137" s="241"/>
      <c r="H1137" s="244">
        <v>3.1880000000000002</v>
      </c>
      <c r="I1137" s="245"/>
      <c r="J1137" s="241"/>
      <c r="K1137" s="241"/>
      <c r="L1137" s="246"/>
      <c r="M1137" s="247"/>
      <c r="N1137" s="248"/>
      <c r="O1137" s="248"/>
      <c r="P1137" s="248"/>
      <c r="Q1137" s="248"/>
      <c r="R1137" s="248"/>
      <c r="S1137" s="248"/>
      <c r="T1137" s="249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0" t="s">
        <v>145</v>
      </c>
      <c r="AU1137" s="250" t="s">
        <v>143</v>
      </c>
      <c r="AV1137" s="14" t="s">
        <v>143</v>
      </c>
      <c r="AW1137" s="14" t="s">
        <v>30</v>
      </c>
      <c r="AX1137" s="14" t="s">
        <v>73</v>
      </c>
      <c r="AY1137" s="250" t="s">
        <v>134</v>
      </c>
    </row>
    <row r="1138" s="13" customFormat="1">
      <c r="A1138" s="13"/>
      <c r="B1138" s="229"/>
      <c r="C1138" s="230"/>
      <c r="D1138" s="231" t="s">
        <v>145</v>
      </c>
      <c r="E1138" s="232" t="s">
        <v>1</v>
      </c>
      <c r="F1138" s="233" t="s">
        <v>1529</v>
      </c>
      <c r="G1138" s="230"/>
      <c r="H1138" s="232" t="s">
        <v>1</v>
      </c>
      <c r="I1138" s="234"/>
      <c r="J1138" s="230"/>
      <c r="K1138" s="230"/>
      <c r="L1138" s="235"/>
      <c r="M1138" s="236"/>
      <c r="N1138" s="237"/>
      <c r="O1138" s="237"/>
      <c r="P1138" s="237"/>
      <c r="Q1138" s="237"/>
      <c r="R1138" s="237"/>
      <c r="S1138" s="237"/>
      <c r="T1138" s="238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39" t="s">
        <v>145</v>
      </c>
      <c r="AU1138" s="239" t="s">
        <v>143</v>
      </c>
      <c r="AV1138" s="13" t="s">
        <v>81</v>
      </c>
      <c r="AW1138" s="13" t="s">
        <v>30</v>
      </c>
      <c r="AX1138" s="13" t="s">
        <v>73</v>
      </c>
      <c r="AY1138" s="239" t="s">
        <v>134</v>
      </c>
    </row>
    <row r="1139" s="14" customFormat="1">
      <c r="A1139" s="14"/>
      <c r="B1139" s="240"/>
      <c r="C1139" s="241"/>
      <c r="D1139" s="231" t="s">
        <v>145</v>
      </c>
      <c r="E1139" s="242" t="s">
        <v>1</v>
      </c>
      <c r="F1139" s="243" t="s">
        <v>1528</v>
      </c>
      <c r="G1139" s="241"/>
      <c r="H1139" s="244">
        <v>3.1880000000000002</v>
      </c>
      <c r="I1139" s="245"/>
      <c r="J1139" s="241"/>
      <c r="K1139" s="241"/>
      <c r="L1139" s="246"/>
      <c r="M1139" s="247"/>
      <c r="N1139" s="248"/>
      <c r="O1139" s="248"/>
      <c r="P1139" s="248"/>
      <c r="Q1139" s="248"/>
      <c r="R1139" s="248"/>
      <c r="S1139" s="248"/>
      <c r="T1139" s="249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50" t="s">
        <v>145</v>
      </c>
      <c r="AU1139" s="250" t="s">
        <v>143</v>
      </c>
      <c r="AV1139" s="14" t="s">
        <v>143</v>
      </c>
      <c r="AW1139" s="14" t="s">
        <v>30</v>
      </c>
      <c r="AX1139" s="14" t="s">
        <v>73</v>
      </c>
      <c r="AY1139" s="250" t="s">
        <v>134</v>
      </c>
    </row>
    <row r="1140" s="13" customFormat="1">
      <c r="A1140" s="13"/>
      <c r="B1140" s="229"/>
      <c r="C1140" s="230"/>
      <c r="D1140" s="231" t="s">
        <v>145</v>
      </c>
      <c r="E1140" s="232" t="s">
        <v>1</v>
      </c>
      <c r="F1140" s="233" t="s">
        <v>1530</v>
      </c>
      <c r="G1140" s="230"/>
      <c r="H1140" s="232" t="s">
        <v>1</v>
      </c>
      <c r="I1140" s="234"/>
      <c r="J1140" s="230"/>
      <c r="K1140" s="230"/>
      <c r="L1140" s="235"/>
      <c r="M1140" s="236"/>
      <c r="N1140" s="237"/>
      <c r="O1140" s="237"/>
      <c r="P1140" s="237"/>
      <c r="Q1140" s="237"/>
      <c r="R1140" s="237"/>
      <c r="S1140" s="237"/>
      <c r="T1140" s="238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39" t="s">
        <v>145</v>
      </c>
      <c r="AU1140" s="239" t="s">
        <v>143</v>
      </c>
      <c r="AV1140" s="13" t="s">
        <v>81</v>
      </c>
      <c r="AW1140" s="13" t="s">
        <v>30</v>
      </c>
      <c r="AX1140" s="13" t="s">
        <v>73</v>
      </c>
      <c r="AY1140" s="239" t="s">
        <v>134</v>
      </c>
    </row>
    <row r="1141" s="14" customFormat="1">
      <c r="A1141" s="14"/>
      <c r="B1141" s="240"/>
      <c r="C1141" s="241"/>
      <c r="D1141" s="231" t="s">
        <v>145</v>
      </c>
      <c r="E1141" s="242" t="s">
        <v>1</v>
      </c>
      <c r="F1141" s="243" t="s">
        <v>1531</v>
      </c>
      <c r="G1141" s="241"/>
      <c r="H1141" s="244">
        <v>3.028</v>
      </c>
      <c r="I1141" s="245"/>
      <c r="J1141" s="241"/>
      <c r="K1141" s="241"/>
      <c r="L1141" s="246"/>
      <c r="M1141" s="247"/>
      <c r="N1141" s="248"/>
      <c r="O1141" s="248"/>
      <c r="P1141" s="248"/>
      <c r="Q1141" s="248"/>
      <c r="R1141" s="248"/>
      <c r="S1141" s="248"/>
      <c r="T1141" s="249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50" t="s">
        <v>145</v>
      </c>
      <c r="AU1141" s="250" t="s">
        <v>143</v>
      </c>
      <c r="AV1141" s="14" t="s">
        <v>143</v>
      </c>
      <c r="AW1141" s="14" t="s">
        <v>30</v>
      </c>
      <c r="AX1141" s="14" t="s">
        <v>73</v>
      </c>
      <c r="AY1141" s="250" t="s">
        <v>134</v>
      </c>
    </row>
    <row r="1142" s="13" customFormat="1">
      <c r="A1142" s="13"/>
      <c r="B1142" s="229"/>
      <c r="C1142" s="230"/>
      <c r="D1142" s="231" t="s">
        <v>145</v>
      </c>
      <c r="E1142" s="232" t="s">
        <v>1</v>
      </c>
      <c r="F1142" s="233" t="s">
        <v>1532</v>
      </c>
      <c r="G1142" s="230"/>
      <c r="H1142" s="232" t="s">
        <v>1</v>
      </c>
      <c r="I1142" s="234"/>
      <c r="J1142" s="230"/>
      <c r="K1142" s="230"/>
      <c r="L1142" s="235"/>
      <c r="M1142" s="236"/>
      <c r="N1142" s="237"/>
      <c r="O1142" s="237"/>
      <c r="P1142" s="237"/>
      <c r="Q1142" s="237"/>
      <c r="R1142" s="237"/>
      <c r="S1142" s="237"/>
      <c r="T1142" s="238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39" t="s">
        <v>145</v>
      </c>
      <c r="AU1142" s="239" t="s">
        <v>143</v>
      </c>
      <c r="AV1142" s="13" t="s">
        <v>81</v>
      </c>
      <c r="AW1142" s="13" t="s">
        <v>30</v>
      </c>
      <c r="AX1142" s="13" t="s">
        <v>73</v>
      </c>
      <c r="AY1142" s="239" t="s">
        <v>134</v>
      </c>
    </row>
    <row r="1143" s="13" customFormat="1">
      <c r="A1143" s="13"/>
      <c r="B1143" s="229"/>
      <c r="C1143" s="230"/>
      <c r="D1143" s="231" t="s">
        <v>145</v>
      </c>
      <c r="E1143" s="232" t="s">
        <v>1</v>
      </c>
      <c r="F1143" s="233" t="s">
        <v>1533</v>
      </c>
      <c r="G1143" s="230"/>
      <c r="H1143" s="232" t="s">
        <v>1</v>
      </c>
      <c r="I1143" s="234"/>
      <c r="J1143" s="230"/>
      <c r="K1143" s="230"/>
      <c r="L1143" s="235"/>
      <c r="M1143" s="236"/>
      <c r="N1143" s="237"/>
      <c r="O1143" s="237"/>
      <c r="P1143" s="237"/>
      <c r="Q1143" s="237"/>
      <c r="R1143" s="237"/>
      <c r="S1143" s="237"/>
      <c r="T1143" s="238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39" t="s">
        <v>145</v>
      </c>
      <c r="AU1143" s="239" t="s">
        <v>143</v>
      </c>
      <c r="AV1143" s="13" t="s">
        <v>81</v>
      </c>
      <c r="AW1143" s="13" t="s">
        <v>30</v>
      </c>
      <c r="AX1143" s="13" t="s">
        <v>73</v>
      </c>
      <c r="AY1143" s="239" t="s">
        <v>134</v>
      </c>
    </row>
    <row r="1144" s="14" customFormat="1">
      <c r="A1144" s="14"/>
      <c r="B1144" s="240"/>
      <c r="C1144" s="241"/>
      <c r="D1144" s="231" t="s">
        <v>145</v>
      </c>
      <c r="E1144" s="242" t="s">
        <v>1</v>
      </c>
      <c r="F1144" s="243" t="s">
        <v>1534</v>
      </c>
      <c r="G1144" s="241"/>
      <c r="H1144" s="244">
        <v>2.2000000000000002</v>
      </c>
      <c r="I1144" s="245"/>
      <c r="J1144" s="241"/>
      <c r="K1144" s="241"/>
      <c r="L1144" s="246"/>
      <c r="M1144" s="247"/>
      <c r="N1144" s="248"/>
      <c r="O1144" s="248"/>
      <c r="P1144" s="248"/>
      <c r="Q1144" s="248"/>
      <c r="R1144" s="248"/>
      <c r="S1144" s="248"/>
      <c r="T1144" s="249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50" t="s">
        <v>145</v>
      </c>
      <c r="AU1144" s="250" t="s">
        <v>143</v>
      </c>
      <c r="AV1144" s="14" t="s">
        <v>143</v>
      </c>
      <c r="AW1144" s="14" t="s">
        <v>30</v>
      </c>
      <c r="AX1144" s="14" t="s">
        <v>73</v>
      </c>
      <c r="AY1144" s="250" t="s">
        <v>134</v>
      </c>
    </row>
    <row r="1145" s="15" customFormat="1">
      <c r="A1145" s="15"/>
      <c r="B1145" s="251"/>
      <c r="C1145" s="252"/>
      <c r="D1145" s="231" t="s">
        <v>145</v>
      </c>
      <c r="E1145" s="253" t="s">
        <v>1</v>
      </c>
      <c r="F1145" s="254" t="s">
        <v>168</v>
      </c>
      <c r="G1145" s="252"/>
      <c r="H1145" s="255">
        <v>13.622999999999999</v>
      </c>
      <c r="I1145" s="256"/>
      <c r="J1145" s="252"/>
      <c r="K1145" s="252"/>
      <c r="L1145" s="257"/>
      <c r="M1145" s="258"/>
      <c r="N1145" s="259"/>
      <c r="O1145" s="259"/>
      <c r="P1145" s="259"/>
      <c r="Q1145" s="259"/>
      <c r="R1145" s="259"/>
      <c r="S1145" s="259"/>
      <c r="T1145" s="260"/>
      <c r="U1145" s="15"/>
      <c r="V1145" s="15"/>
      <c r="W1145" s="15"/>
      <c r="X1145" s="15"/>
      <c r="Y1145" s="15"/>
      <c r="Z1145" s="15"/>
      <c r="AA1145" s="15"/>
      <c r="AB1145" s="15"/>
      <c r="AC1145" s="15"/>
      <c r="AD1145" s="15"/>
      <c r="AE1145" s="15"/>
      <c r="AT1145" s="261" t="s">
        <v>145</v>
      </c>
      <c r="AU1145" s="261" t="s">
        <v>143</v>
      </c>
      <c r="AV1145" s="15" t="s">
        <v>142</v>
      </c>
      <c r="AW1145" s="15" t="s">
        <v>30</v>
      </c>
      <c r="AX1145" s="15" t="s">
        <v>81</v>
      </c>
      <c r="AY1145" s="261" t="s">
        <v>134</v>
      </c>
    </row>
    <row r="1146" s="2" customFormat="1" ht="24.15" customHeight="1">
      <c r="A1146" s="38"/>
      <c r="B1146" s="39"/>
      <c r="C1146" s="215" t="s">
        <v>1539</v>
      </c>
      <c r="D1146" s="215" t="s">
        <v>138</v>
      </c>
      <c r="E1146" s="216" t="s">
        <v>1540</v>
      </c>
      <c r="F1146" s="217" t="s">
        <v>1541</v>
      </c>
      <c r="G1146" s="218" t="s">
        <v>151</v>
      </c>
      <c r="H1146" s="219">
        <v>13.622999999999999</v>
      </c>
      <c r="I1146" s="220"/>
      <c r="J1146" s="221">
        <f>ROUND(I1146*H1146,2)</f>
        <v>0</v>
      </c>
      <c r="K1146" s="222"/>
      <c r="L1146" s="44"/>
      <c r="M1146" s="223" t="s">
        <v>1</v>
      </c>
      <c r="N1146" s="224" t="s">
        <v>39</v>
      </c>
      <c r="O1146" s="91"/>
      <c r="P1146" s="225">
        <f>O1146*H1146</f>
        <v>0</v>
      </c>
      <c r="Q1146" s="225">
        <v>0.00012999999999999999</v>
      </c>
      <c r="R1146" s="225">
        <f>Q1146*H1146</f>
        <v>0.0017709899999999999</v>
      </c>
      <c r="S1146" s="225">
        <v>0</v>
      </c>
      <c r="T1146" s="226">
        <f>S1146*H1146</f>
        <v>0</v>
      </c>
      <c r="U1146" s="38"/>
      <c r="V1146" s="38"/>
      <c r="W1146" s="38"/>
      <c r="X1146" s="38"/>
      <c r="Y1146" s="38"/>
      <c r="Z1146" s="38"/>
      <c r="AA1146" s="38"/>
      <c r="AB1146" s="38"/>
      <c r="AC1146" s="38"/>
      <c r="AD1146" s="38"/>
      <c r="AE1146" s="38"/>
      <c r="AR1146" s="227" t="s">
        <v>195</v>
      </c>
      <c r="AT1146" s="227" t="s">
        <v>138</v>
      </c>
      <c r="AU1146" s="227" t="s">
        <v>143</v>
      </c>
      <c r="AY1146" s="17" t="s">
        <v>134</v>
      </c>
      <c r="BE1146" s="228">
        <f>IF(N1146="základní",J1146,0)</f>
        <v>0</v>
      </c>
      <c r="BF1146" s="228">
        <f>IF(N1146="snížená",J1146,0)</f>
        <v>0</v>
      </c>
      <c r="BG1146" s="228">
        <f>IF(N1146="zákl. přenesená",J1146,0)</f>
        <v>0</v>
      </c>
      <c r="BH1146" s="228">
        <f>IF(N1146="sníž. přenesená",J1146,0)</f>
        <v>0</v>
      </c>
      <c r="BI1146" s="228">
        <f>IF(N1146="nulová",J1146,0)</f>
        <v>0</v>
      </c>
      <c r="BJ1146" s="17" t="s">
        <v>143</v>
      </c>
      <c r="BK1146" s="228">
        <f>ROUND(I1146*H1146,2)</f>
        <v>0</v>
      </c>
      <c r="BL1146" s="17" t="s">
        <v>195</v>
      </c>
      <c r="BM1146" s="227" t="s">
        <v>1542</v>
      </c>
    </row>
    <row r="1147" s="13" customFormat="1">
      <c r="A1147" s="13"/>
      <c r="B1147" s="229"/>
      <c r="C1147" s="230"/>
      <c r="D1147" s="231" t="s">
        <v>145</v>
      </c>
      <c r="E1147" s="232" t="s">
        <v>1</v>
      </c>
      <c r="F1147" s="233" t="s">
        <v>1524</v>
      </c>
      <c r="G1147" s="230"/>
      <c r="H1147" s="232" t="s">
        <v>1</v>
      </c>
      <c r="I1147" s="234"/>
      <c r="J1147" s="230"/>
      <c r="K1147" s="230"/>
      <c r="L1147" s="235"/>
      <c r="M1147" s="236"/>
      <c r="N1147" s="237"/>
      <c r="O1147" s="237"/>
      <c r="P1147" s="237"/>
      <c r="Q1147" s="237"/>
      <c r="R1147" s="237"/>
      <c r="S1147" s="237"/>
      <c r="T1147" s="238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39" t="s">
        <v>145</v>
      </c>
      <c r="AU1147" s="239" t="s">
        <v>143</v>
      </c>
      <c r="AV1147" s="13" t="s">
        <v>81</v>
      </c>
      <c r="AW1147" s="13" t="s">
        <v>30</v>
      </c>
      <c r="AX1147" s="13" t="s">
        <v>73</v>
      </c>
      <c r="AY1147" s="239" t="s">
        <v>134</v>
      </c>
    </row>
    <row r="1148" s="13" customFormat="1">
      <c r="A1148" s="13"/>
      <c r="B1148" s="229"/>
      <c r="C1148" s="230"/>
      <c r="D1148" s="231" t="s">
        <v>145</v>
      </c>
      <c r="E1148" s="232" t="s">
        <v>1</v>
      </c>
      <c r="F1148" s="233" t="s">
        <v>1525</v>
      </c>
      <c r="G1148" s="230"/>
      <c r="H1148" s="232" t="s">
        <v>1</v>
      </c>
      <c r="I1148" s="234"/>
      <c r="J1148" s="230"/>
      <c r="K1148" s="230"/>
      <c r="L1148" s="235"/>
      <c r="M1148" s="236"/>
      <c r="N1148" s="237"/>
      <c r="O1148" s="237"/>
      <c r="P1148" s="237"/>
      <c r="Q1148" s="237"/>
      <c r="R1148" s="237"/>
      <c r="S1148" s="237"/>
      <c r="T1148" s="238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39" t="s">
        <v>145</v>
      </c>
      <c r="AU1148" s="239" t="s">
        <v>143</v>
      </c>
      <c r="AV1148" s="13" t="s">
        <v>81</v>
      </c>
      <c r="AW1148" s="13" t="s">
        <v>30</v>
      </c>
      <c r="AX1148" s="13" t="s">
        <v>73</v>
      </c>
      <c r="AY1148" s="239" t="s">
        <v>134</v>
      </c>
    </row>
    <row r="1149" s="14" customFormat="1">
      <c r="A1149" s="14"/>
      <c r="B1149" s="240"/>
      <c r="C1149" s="241"/>
      <c r="D1149" s="231" t="s">
        <v>145</v>
      </c>
      <c r="E1149" s="242" t="s">
        <v>1</v>
      </c>
      <c r="F1149" s="243" t="s">
        <v>1526</v>
      </c>
      <c r="G1149" s="241"/>
      <c r="H1149" s="244">
        <v>2.0190000000000001</v>
      </c>
      <c r="I1149" s="245"/>
      <c r="J1149" s="241"/>
      <c r="K1149" s="241"/>
      <c r="L1149" s="246"/>
      <c r="M1149" s="247"/>
      <c r="N1149" s="248"/>
      <c r="O1149" s="248"/>
      <c r="P1149" s="248"/>
      <c r="Q1149" s="248"/>
      <c r="R1149" s="248"/>
      <c r="S1149" s="248"/>
      <c r="T1149" s="249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0" t="s">
        <v>145</v>
      </c>
      <c r="AU1149" s="250" t="s">
        <v>143</v>
      </c>
      <c r="AV1149" s="14" t="s">
        <v>143</v>
      </c>
      <c r="AW1149" s="14" t="s">
        <v>30</v>
      </c>
      <c r="AX1149" s="14" t="s">
        <v>73</v>
      </c>
      <c r="AY1149" s="250" t="s">
        <v>134</v>
      </c>
    </row>
    <row r="1150" s="13" customFormat="1">
      <c r="A1150" s="13"/>
      <c r="B1150" s="229"/>
      <c r="C1150" s="230"/>
      <c r="D1150" s="231" t="s">
        <v>145</v>
      </c>
      <c r="E1150" s="232" t="s">
        <v>1</v>
      </c>
      <c r="F1150" s="233" t="s">
        <v>1527</v>
      </c>
      <c r="G1150" s="230"/>
      <c r="H1150" s="232" t="s">
        <v>1</v>
      </c>
      <c r="I1150" s="234"/>
      <c r="J1150" s="230"/>
      <c r="K1150" s="230"/>
      <c r="L1150" s="235"/>
      <c r="M1150" s="236"/>
      <c r="N1150" s="237"/>
      <c r="O1150" s="237"/>
      <c r="P1150" s="237"/>
      <c r="Q1150" s="237"/>
      <c r="R1150" s="237"/>
      <c r="S1150" s="237"/>
      <c r="T1150" s="238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39" t="s">
        <v>145</v>
      </c>
      <c r="AU1150" s="239" t="s">
        <v>143</v>
      </c>
      <c r="AV1150" s="13" t="s">
        <v>81</v>
      </c>
      <c r="AW1150" s="13" t="s">
        <v>30</v>
      </c>
      <c r="AX1150" s="13" t="s">
        <v>73</v>
      </c>
      <c r="AY1150" s="239" t="s">
        <v>134</v>
      </c>
    </row>
    <row r="1151" s="14" customFormat="1">
      <c r="A1151" s="14"/>
      <c r="B1151" s="240"/>
      <c r="C1151" s="241"/>
      <c r="D1151" s="231" t="s">
        <v>145</v>
      </c>
      <c r="E1151" s="242" t="s">
        <v>1</v>
      </c>
      <c r="F1151" s="243" t="s">
        <v>1528</v>
      </c>
      <c r="G1151" s="241"/>
      <c r="H1151" s="244">
        <v>3.1880000000000002</v>
      </c>
      <c r="I1151" s="245"/>
      <c r="J1151" s="241"/>
      <c r="K1151" s="241"/>
      <c r="L1151" s="246"/>
      <c r="M1151" s="247"/>
      <c r="N1151" s="248"/>
      <c r="O1151" s="248"/>
      <c r="P1151" s="248"/>
      <c r="Q1151" s="248"/>
      <c r="R1151" s="248"/>
      <c r="S1151" s="248"/>
      <c r="T1151" s="249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0" t="s">
        <v>145</v>
      </c>
      <c r="AU1151" s="250" t="s">
        <v>143</v>
      </c>
      <c r="AV1151" s="14" t="s">
        <v>143</v>
      </c>
      <c r="AW1151" s="14" t="s">
        <v>30</v>
      </c>
      <c r="AX1151" s="14" t="s">
        <v>73</v>
      </c>
      <c r="AY1151" s="250" t="s">
        <v>134</v>
      </c>
    </row>
    <row r="1152" s="13" customFormat="1">
      <c r="A1152" s="13"/>
      <c r="B1152" s="229"/>
      <c r="C1152" s="230"/>
      <c r="D1152" s="231" t="s">
        <v>145</v>
      </c>
      <c r="E1152" s="232" t="s">
        <v>1</v>
      </c>
      <c r="F1152" s="233" t="s">
        <v>1529</v>
      </c>
      <c r="G1152" s="230"/>
      <c r="H1152" s="232" t="s">
        <v>1</v>
      </c>
      <c r="I1152" s="234"/>
      <c r="J1152" s="230"/>
      <c r="K1152" s="230"/>
      <c r="L1152" s="235"/>
      <c r="M1152" s="236"/>
      <c r="N1152" s="237"/>
      <c r="O1152" s="237"/>
      <c r="P1152" s="237"/>
      <c r="Q1152" s="237"/>
      <c r="R1152" s="237"/>
      <c r="S1152" s="237"/>
      <c r="T1152" s="238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39" t="s">
        <v>145</v>
      </c>
      <c r="AU1152" s="239" t="s">
        <v>143</v>
      </c>
      <c r="AV1152" s="13" t="s">
        <v>81</v>
      </c>
      <c r="AW1152" s="13" t="s">
        <v>30</v>
      </c>
      <c r="AX1152" s="13" t="s">
        <v>73</v>
      </c>
      <c r="AY1152" s="239" t="s">
        <v>134</v>
      </c>
    </row>
    <row r="1153" s="14" customFormat="1">
      <c r="A1153" s="14"/>
      <c r="B1153" s="240"/>
      <c r="C1153" s="241"/>
      <c r="D1153" s="231" t="s">
        <v>145</v>
      </c>
      <c r="E1153" s="242" t="s">
        <v>1</v>
      </c>
      <c r="F1153" s="243" t="s">
        <v>1528</v>
      </c>
      <c r="G1153" s="241"/>
      <c r="H1153" s="244">
        <v>3.1880000000000002</v>
      </c>
      <c r="I1153" s="245"/>
      <c r="J1153" s="241"/>
      <c r="K1153" s="241"/>
      <c r="L1153" s="246"/>
      <c r="M1153" s="247"/>
      <c r="N1153" s="248"/>
      <c r="O1153" s="248"/>
      <c r="P1153" s="248"/>
      <c r="Q1153" s="248"/>
      <c r="R1153" s="248"/>
      <c r="S1153" s="248"/>
      <c r="T1153" s="249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50" t="s">
        <v>145</v>
      </c>
      <c r="AU1153" s="250" t="s">
        <v>143</v>
      </c>
      <c r="AV1153" s="14" t="s">
        <v>143</v>
      </c>
      <c r="AW1153" s="14" t="s">
        <v>30</v>
      </c>
      <c r="AX1153" s="14" t="s">
        <v>73</v>
      </c>
      <c r="AY1153" s="250" t="s">
        <v>134</v>
      </c>
    </row>
    <row r="1154" s="13" customFormat="1">
      <c r="A1154" s="13"/>
      <c r="B1154" s="229"/>
      <c r="C1154" s="230"/>
      <c r="D1154" s="231" t="s">
        <v>145</v>
      </c>
      <c r="E1154" s="232" t="s">
        <v>1</v>
      </c>
      <c r="F1154" s="233" t="s">
        <v>1530</v>
      </c>
      <c r="G1154" s="230"/>
      <c r="H1154" s="232" t="s">
        <v>1</v>
      </c>
      <c r="I1154" s="234"/>
      <c r="J1154" s="230"/>
      <c r="K1154" s="230"/>
      <c r="L1154" s="235"/>
      <c r="M1154" s="236"/>
      <c r="N1154" s="237"/>
      <c r="O1154" s="237"/>
      <c r="P1154" s="237"/>
      <c r="Q1154" s="237"/>
      <c r="R1154" s="237"/>
      <c r="S1154" s="237"/>
      <c r="T1154" s="238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39" t="s">
        <v>145</v>
      </c>
      <c r="AU1154" s="239" t="s">
        <v>143</v>
      </c>
      <c r="AV1154" s="13" t="s">
        <v>81</v>
      </c>
      <c r="AW1154" s="13" t="s">
        <v>30</v>
      </c>
      <c r="AX1154" s="13" t="s">
        <v>73</v>
      </c>
      <c r="AY1154" s="239" t="s">
        <v>134</v>
      </c>
    </row>
    <row r="1155" s="14" customFormat="1">
      <c r="A1155" s="14"/>
      <c r="B1155" s="240"/>
      <c r="C1155" s="241"/>
      <c r="D1155" s="231" t="s">
        <v>145</v>
      </c>
      <c r="E1155" s="242" t="s">
        <v>1</v>
      </c>
      <c r="F1155" s="243" t="s">
        <v>1531</v>
      </c>
      <c r="G1155" s="241"/>
      <c r="H1155" s="244">
        <v>3.028</v>
      </c>
      <c r="I1155" s="245"/>
      <c r="J1155" s="241"/>
      <c r="K1155" s="241"/>
      <c r="L1155" s="246"/>
      <c r="M1155" s="247"/>
      <c r="N1155" s="248"/>
      <c r="O1155" s="248"/>
      <c r="P1155" s="248"/>
      <c r="Q1155" s="248"/>
      <c r="R1155" s="248"/>
      <c r="S1155" s="248"/>
      <c r="T1155" s="249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50" t="s">
        <v>145</v>
      </c>
      <c r="AU1155" s="250" t="s">
        <v>143</v>
      </c>
      <c r="AV1155" s="14" t="s">
        <v>143</v>
      </c>
      <c r="AW1155" s="14" t="s">
        <v>30</v>
      </c>
      <c r="AX1155" s="14" t="s">
        <v>73</v>
      </c>
      <c r="AY1155" s="250" t="s">
        <v>134</v>
      </c>
    </row>
    <row r="1156" s="13" customFormat="1">
      <c r="A1156" s="13"/>
      <c r="B1156" s="229"/>
      <c r="C1156" s="230"/>
      <c r="D1156" s="231" t="s">
        <v>145</v>
      </c>
      <c r="E1156" s="232" t="s">
        <v>1</v>
      </c>
      <c r="F1156" s="233" t="s">
        <v>1532</v>
      </c>
      <c r="G1156" s="230"/>
      <c r="H1156" s="232" t="s">
        <v>1</v>
      </c>
      <c r="I1156" s="234"/>
      <c r="J1156" s="230"/>
      <c r="K1156" s="230"/>
      <c r="L1156" s="235"/>
      <c r="M1156" s="236"/>
      <c r="N1156" s="237"/>
      <c r="O1156" s="237"/>
      <c r="P1156" s="237"/>
      <c r="Q1156" s="237"/>
      <c r="R1156" s="237"/>
      <c r="S1156" s="237"/>
      <c r="T1156" s="238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39" t="s">
        <v>145</v>
      </c>
      <c r="AU1156" s="239" t="s">
        <v>143</v>
      </c>
      <c r="AV1156" s="13" t="s">
        <v>81</v>
      </c>
      <c r="AW1156" s="13" t="s">
        <v>30</v>
      </c>
      <c r="AX1156" s="13" t="s">
        <v>73</v>
      </c>
      <c r="AY1156" s="239" t="s">
        <v>134</v>
      </c>
    </row>
    <row r="1157" s="13" customFormat="1">
      <c r="A1157" s="13"/>
      <c r="B1157" s="229"/>
      <c r="C1157" s="230"/>
      <c r="D1157" s="231" t="s">
        <v>145</v>
      </c>
      <c r="E1157" s="232" t="s">
        <v>1</v>
      </c>
      <c r="F1157" s="233" t="s">
        <v>1533</v>
      </c>
      <c r="G1157" s="230"/>
      <c r="H1157" s="232" t="s">
        <v>1</v>
      </c>
      <c r="I1157" s="234"/>
      <c r="J1157" s="230"/>
      <c r="K1157" s="230"/>
      <c r="L1157" s="235"/>
      <c r="M1157" s="236"/>
      <c r="N1157" s="237"/>
      <c r="O1157" s="237"/>
      <c r="P1157" s="237"/>
      <c r="Q1157" s="237"/>
      <c r="R1157" s="237"/>
      <c r="S1157" s="237"/>
      <c r="T1157" s="238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39" t="s">
        <v>145</v>
      </c>
      <c r="AU1157" s="239" t="s">
        <v>143</v>
      </c>
      <c r="AV1157" s="13" t="s">
        <v>81</v>
      </c>
      <c r="AW1157" s="13" t="s">
        <v>30</v>
      </c>
      <c r="AX1157" s="13" t="s">
        <v>73</v>
      </c>
      <c r="AY1157" s="239" t="s">
        <v>134</v>
      </c>
    </row>
    <row r="1158" s="14" customFormat="1">
      <c r="A1158" s="14"/>
      <c r="B1158" s="240"/>
      <c r="C1158" s="241"/>
      <c r="D1158" s="231" t="s">
        <v>145</v>
      </c>
      <c r="E1158" s="242" t="s">
        <v>1</v>
      </c>
      <c r="F1158" s="243" t="s">
        <v>1534</v>
      </c>
      <c r="G1158" s="241"/>
      <c r="H1158" s="244">
        <v>2.2000000000000002</v>
      </c>
      <c r="I1158" s="245"/>
      <c r="J1158" s="241"/>
      <c r="K1158" s="241"/>
      <c r="L1158" s="246"/>
      <c r="M1158" s="247"/>
      <c r="N1158" s="248"/>
      <c r="O1158" s="248"/>
      <c r="P1158" s="248"/>
      <c r="Q1158" s="248"/>
      <c r="R1158" s="248"/>
      <c r="S1158" s="248"/>
      <c r="T1158" s="249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50" t="s">
        <v>145</v>
      </c>
      <c r="AU1158" s="250" t="s">
        <v>143</v>
      </c>
      <c r="AV1158" s="14" t="s">
        <v>143</v>
      </c>
      <c r="AW1158" s="14" t="s">
        <v>30</v>
      </c>
      <c r="AX1158" s="14" t="s">
        <v>73</v>
      </c>
      <c r="AY1158" s="250" t="s">
        <v>134</v>
      </c>
    </row>
    <row r="1159" s="15" customFormat="1">
      <c r="A1159" s="15"/>
      <c r="B1159" s="251"/>
      <c r="C1159" s="252"/>
      <c r="D1159" s="231" t="s">
        <v>145</v>
      </c>
      <c r="E1159" s="253" t="s">
        <v>1</v>
      </c>
      <c r="F1159" s="254" t="s">
        <v>168</v>
      </c>
      <c r="G1159" s="252"/>
      <c r="H1159" s="255">
        <v>13.622999999999999</v>
      </c>
      <c r="I1159" s="256"/>
      <c r="J1159" s="252"/>
      <c r="K1159" s="252"/>
      <c r="L1159" s="257"/>
      <c r="M1159" s="258"/>
      <c r="N1159" s="259"/>
      <c r="O1159" s="259"/>
      <c r="P1159" s="259"/>
      <c r="Q1159" s="259"/>
      <c r="R1159" s="259"/>
      <c r="S1159" s="259"/>
      <c r="T1159" s="260"/>
      <c r="U1159" s="15"/>
      <c r="V1159" s="15"/>
      <c r="W1159" s="15"/>
      <c r="X1159" s="15"/>
      <c r="Y1159" s="15"/>
      <c r="Z1159" s="15"/>
      <c r="AA1159" s="15"/>
      <c r="AB1159" s="15"/>
      <c r="AC1159" s="15"/>
      <c r="AD1159" s="15"/>
      <c r="AE1159" s="15"/>
      <c r="AT1159" s="261" t="s">
        <v>145</v>
      </c>
      <c r="AU1159" s="261" t="s">
        <v>143</v>
      </c>
      <c r="AV1159" s="15" t="s">
        <v>142</v>
      </c>
      <c r="AW1159" s="15" t="s">
        <v>30</v>
      </c>
      <c r="AX1159" s="15" t="s">
        <v>81</v>
      </c>
      <c r="AY1159" s="261" t="s">
        <v>134</v>
      </c>
    </row>
    <row r="1160" s="2" customFormat="1" ht="24.15" customHeight="1">
      <c r="A1160" s="38"/>
      <c r="B1160" s="39"/>
      <c r="C1160" s="215" t="s">
        <v>1543</v>
      </c>
      <c r="D1160" s="215" t="s">
        <v>138</v>
      </c>
      <c r="E1160" s="216" t="s">
        <v>1544</v>
      </c>
      <c r="F1160" s="217" t="s">
        <v>1545</v>
      </c>
      <c r="G1160" s="218" t="s">
        <v>151</v>
      </c>
      <c r="H1160" s="219">
        <v>13.622999999999999</v>
      </c>
      <c r="I1160" s="220"/>
      <c r="J1160" s="221">
        <f>ROUND(I1160*H1160,2)</f>
        <v>0</v>
      </c>
      <c r="K1160" s="222"/>
      <c r="L1160" s="44"/>
      <c r="M1160" s="223" t="s">
        <v>1</v>
      </c>
      <c r="N1160" s="224" t="s">
        <v>39</v>
      </c>
      <c r="O1160" s="91"/>
      <c r="P1160" s="225">
        <f>O1160*H1160</f>
        <v>0</v>
      </c>
      <c r="Q1160" s="225">
        <v>0.00012</v>
      </c>
      <c r="R1160" s="225">
        <f>Q1160*H1160</f>
        <v>0.0016347599999999999</v>
      </c>
      <c r="S1160" s="225">
        <v>0</v>
      </c>
      <c r="T1160" s="226">
        <f>S1160*H1160</f>
        <v>0</v>
      </c>
      <c r="U1160" s="38"/>
      <c r="V1160" s="38"/>
      <c r="W1160" s="38"/>
      <c r="X1160" s="38"/>
      <c r="Y1160" s="38"/>
      <c r="Z1160" s="38"/>
      <c r="AA1160" s="38"/>
      <c r="AB1160" s="38"/>
      <c r="AC1160" s="38"/>
      <c r="AD1160" s="38"/>
      <c r="AE1160" s="38"/>
      <c r="AR1160" s="227" t="s">
        <v>195</v>
      </c>
      <c r="AT1160" s="227" t="s">
        <v>138</v>
      </c>
      <c r="AU1160" s="227" t="s">
        <v>143</v>
      </c>
      <c r="AY1160" s="17" t="s">
        <v>134</v>
      </c>
      <c r="BE1160" s="228">
        <f>IF(N1160="základní",J1160,0)</f>
        <v>0</v>
      </c>
      <c r="BF1160" s="228">
        <f>IF(N1160="snížená",J1160,0)</f>
        <v>0</v>
      </c>
      <c r="BG1160" s="228">
        <f>IF(N1160="zákl. přenesená",J1160,0)</f>
        <v>0</v>
      </c>
      <c r="BH1160" s="228">
        <f>IF(N1160="sníž. přenesená",J1160,0)</f>
        <v>0</v>
      </c>
      <c r="BI1160" s="228">
        <f>IF(N1160="nulová",J1160,0)</f>
        <v>0</v>
      </c>
      <c r="BJ1160" s="17" t="s">
        <v>143</v>
      </c>
      <c r="BK1160" s="228">
        <f>ROUND(I1160*H1160,2)</f>
        <v>0</v>
      </c>
      <c r="BL1160" s="17" t="s">
        <v>195</v>
      </c>
      <c r="BM1160" s="227" t="s">
        <v>1546</v>
      </c>
    </row>
    <row r="1161" s="13" customFormat="1">
      <c r="A1161" s="13"/>
      <c r="B1161" s="229"/>
      <c r="C1161" s="230"/>
      <c r="D1161" s="231" t="s">
        <v>145</v>
      </c>
      <c r="E1161" s="232" t="s">
        <v>1</v>
      </c>
      <c r="F1161" s="233" t="s">
        <v>1524</v>
      </c>
      <c r="G1161" s="230"/>
      <c r="H1161" s="232" t="s">
        <v>1</v>
      </c>
      <c r="I1161" s="234"/>
      <c r="J1161" s="230"/>
      <c r="K1161" s="230"/>
      <c r="L1161" s="235"/>
      <c r="M1161" s="236"/>
      <c r="N1161" s="237"/>
      <c r="O1161" s="237"/>
      <c r="P1161" s="237"/>
      <c r="Q1161" s="237"/>
      <c r="R1161" s="237"/>
      <c r="S1161" s="237"/>
      <c r="T1161" s="238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39" t="s">
        <v>145</v>
      </c>
      <c r="AU1161" s="239" t="s">
        <v>143</v>
      </c>
      <c r="AV1161" s="13" t="s">
        <v>81</v>
      </c>
      <c r="AW1161" s="13" t="s">
        <v>30</v>
      </c>
      <c r="AX1161" s="13" t="s">
        <v>73</v>
      </c>
      <c r="AY1161" s="239" t="s">
        <v>134</v>
      </c>
    </row>
    <row r="1162" s="13" customFormat="1">
      <c r="A1162" s="13"/>
      <c r="B1162" s="229"/>
      <c r="C1162" s="230"/>
      <c r="D1162" s="231" t="s">
        <v>145</v>
      </c>
      <c r="E1162" s="232" t="s">
        <v>1</v>
      </c>
      <c r="F1162" s="233" t="s">
        <v>1525</v>
      </c>
      <c r="G1162" s="230"/>
      <c r="H1162" s="232" t="s">
        <v>1</v>
      </c>
      <c r="I1162" s="234"/>
      <c r="J1162" s="230"/>
      <c r="K1162" s="230"/>
      <c r="L1162" s="235"/>
      <c r="M1162" s="236"/>
      <c r="N1162" s="237"/>
      <c r="O1162" s="237"/>
      <c r="P1162" s="237"/>
      <c r="Q1162" s="237"/>
      <c r="R1162" s="237"/>
      <c r="S1162" s="237"/>
      <c r="T1162" s="238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39" t="s">
        <v>145</v>
      </c>
      <c r="AU1162" s="239" t="s">
        <v>143</v>
      </c>
      <c r="AV1162" s="13" t="s">
        <v>81</v>
      </c>
      <c r="AW1162" s="13" t="s">
        <v>30</v>
      </c>
      <c r="AX1162" s="13" t="s">
        <v>73</v>
      </c>
      <c r="AY1162" s="239" t="s">
        <v>134</v>
      </c>
    </row>
    <row r="1163" s="14" customFormat="1">
      <c r="A1163" s="14"/>
      <c r="B1163" s="240"/>
      <c r="C1163" s="241"/>
      <c r="D1163" s="231" t="s">
        <v>145</v>
      </c>
      <c r="E1163" s="242" t="s">
        <v>1</v>
      </c>
      <c r="F1163" s="243" t="s">
        <v>1526</v>
      </c>
      <c r="G1163" s="241"/>
      <c r="H1163" s="244">
        <v>2.0190000000000001</v>
      </c>
      <c r="I1163" s="245"/>
      <c r="J1163" s="241"/>
      <c r="K1163" s="241"/>
      <c r="L1163" s="246"/>
      <c r="M1163" s="247"/>
      <c r="N1163" s="248"/>
      <c r="O1163" s="248"/>
      <c r="P1163" s="248"/>
      <c r="Q1163" s="248"/>
      <c r="R1163" s="248"/>
      <c r="S1163" s="248"/>
      <c r="T1163" s="249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50" t="s">
        <v>145</v>
      </c>
      <c r="AU1163" s="250" t="s">
        <v>143</v>
      </c>
      <c r="AV1163" s="14" t="s">
        <v>143</v>
      </c>
      <c r="AW1163" s="14" t="s">
        <v>30</v>
      </c>
      <c r="AX1163" s="14" t="s">
        <v>73</v>
      </c>
      <c r="AY1163" s="250" t="s">
        <v>134</v>
      </c>
    </row>
    <row r="1164" s="13" customFormat="1">
      <c r="A1164" s="13"/>
      <c r="B1164" s="229"/>
      <c r="C1164" s="230"/>
      <c r="D1164" s="231" t="s">
        <v>145</v>
      </c>
      <c r="E1164" s="232" t="s">
        <v>1</v>
      </c>
      <c r="F1164" s="233" t="s">
        <v>1527</v>
      </c>
      <c r="G1164" s="230"/>
      <c r="H1164" s="232" t="s">
        <v>1</v>
      </c>
      <c r="I1164" s="234"/>
      <c r="J1164" s="230"/>
      <c r="K1164" s="230"/>
      <c r="L1164" s="235"/>
      <c r="M1164" s="236"/>
      <c r="N1164" s="237"/>
      <c r="O1164" s="237"/>
      <c r="P1164" s="237"/>
      <c r="Q1164" s="237"/>
      <c r="R1164" s="237"/>
      <c r="S1164" s="237"/>
      <c r="T1164" s="238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39" t="s">
        <v>145</v>
      </c>
      <c r="AU1164" s="239" t="s">
        <v>143</v>
      </c>
      <c r="AV1164" s="13" t="s">
        <v>81</v>
      </c>
      <c r="AW1164" s="13" t="s">
        <v>30</v>
      </c>
      <c r="AX1164" s="13" t="s">
        <v>73</v>
      </c>
      <c r="AY1164" s="239" t="s">
        <v>134</v>
      </c>
    </row>
    <row r="1165" s="14" customFormat="1">
      <c r="A1165" s="14"/>
      <c r="B1165" s="240"/>
      <c r="C1165" s="241"/>
      <c r="D1165" s="231" t="s">
        <v>145</v>
      </c>
      <c r="E1165" s="242" t="s">
        <v>1</v>
      </c>
      <c r="F1165" s="243" t="s">
        <v>1528</v>
      </c>
      <c r="G1165" s="241"/>
      <c r="H1165" s="244">
        <v>3.1880000000000002</v>
      </c>
      <c r="I1165" s="245"/>
      <c r="J1165" s="241"/>
      <c r="K1165" s="241"/>
      <c r="L1165" s="246"/>
      <c r="M1165" s="247"/>
      <c r="N1165" s="248"/>
      <c r="O1165" s="248"/>
      <c r="P1165" s="248"/>
      <c r="Q1165" s="248"/>
      <c r="R1165" s="248"/>
      <c r="S1165" s="248"/>
      <c r="T1165" s="249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50" t="s">
        <v>145</v>
      </c>
      <c r="AU1165" s="250" t="s">
        <v>143</v>
      </c>
      <c r="AV1165" s="14" t="s">
        <v>143</v>
      </c>
      <c r="AW1165" s="14" t="s">
        <v>30</v>
      </c>
      <c r="AX1165" s="14" t="s">
        <v>73</v>
      </c>
      <c r="AY1165" s="250" t="s">
        <v>134</v>
      </c>
    </row>
    <row r="1166" s="13" customFormat="1">
      <c r="A1166" s="13"/>
      <c r="B1166" s="229"/>
      <c r="C1166" s="230"/>
      <c r="D1166" s="231" t="s">
        <v>145</v>
      </c>
      <c r="E1166" s="232" t="s">
        <v>1</v>
      </c>
      <c r="F1166" s="233" t="s">
        <v>1529</v>
      </c>
      <c r="G1166" s="230"/>
      <c r="H1166" s="232" t="s">
        <v>1</v>
      </c>
      <c r="I1166" s="234"/>
      <c r="J1166" s="230"/>
      <c r="K1166" s="230"/>
      <c r="L1166" s="235"/>
      <c r="M1166" s="236"/>
      <c r="N1166" s="237"/>
      <c r="O1166" s="237"/>
      <c r="P1166" s="237"/>
      <c r="Q1166" s="237"/>
      <c r="R1166" s="237"/>
      <c r="S1166" s="237"/>
      <c r="T1166" s="238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39" t="s">
        <v>145</v>
      </c>
      <c r="AU1166" s="239" t="s">
        <v>143</v>
      </c>
      <c r="AV1166" s="13" t="s">
        <v>81</v>
      </c>
      <c r="AW1166" s="13" t="s">
        <v>30</v>
      </c>
      <c r="AX1166" s="13" t="s">
        <v>73</v>
      </c>
      <c r="AY1166" s="239" t="s">
        <v>134</v>
      </c>
    </row>
    <row r="1167" s="14" customFormat="1">
      <c r="A1167" s="14"/>
      <c r="B1167" s="240"/>
      <c r="C1167" s="241"/>
      <c r="D1167" s="231" t="s">
        <v>145</v>
      </c>
      <c r="E1167" s="242" t="s">
        <v>1</v>
      </c>
      <c r="F1167" s="243" t="s">
        <v>1528</v>
      </c>
      <c r="G1167" s="241"/>
      <c r="H1167" s="244">
        <v>3.1880000000000002</v>
      </c>
      <c r="I1167" s="245"/>
      <c r="J1167" s="241"/>
      <c r="K1167" s="241"/>
      <c r="L1167" s="246"/>
      <c r="M1167" s="247"/>
      <c r="N1167" s="248"/>
      <c r="O1167" s="248"/>
      <c r="P1167" s="248"/>
      <c r="Q1167" s="248"/>
      <c r="R1167" s="248"/>
      <c r="S1167" s="248"/>
      <c r="T1167" s="249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50" t="s">
        <v>145</v>
      </c>
      <c r="AU1167" s="250" t="s">
        <v>143</v>
      </c>
      <c r="AV1167" s="14" t="s">
        <v>143</v>
      </c>
      <c r="AW1167" s="14" t="s">
        <v>30</v>
      </c>
      <c r="AX1167" s="14" t="s">
        <v>73</v>
      </c>
      <c r="AY1167" s="250" t="s">
        <v>134</v>
      </c>
    </row>
    <row r="1168" s="13" customFormat="1">
      <c r="A1168" s="13"/>
      <c r="B1168" s="229"/>
      <c r="C1168" s="230"/>
      <c r="D1168" s="231" t="s">
        <v>145</v>
      </c>
      <c r="E1168" s="232" t="s">
        <v>1</v>
      </c>
      <c r="F1168" s="233" t="s">
        <v>1530</v>
      </c>
      <c r="G1168" s="230"/>
      <c r="H1168" s="232" t="s">
        <v>1</v>
      </c>
      <c r="I1168" s="234"/>
      <c r="J1168" s="230"/>
      <c r="K1168" s="230"/>
      <c r="L1168" s="235"/>
      <c r="M1168" s="236"/>
      <c r="N1168" s="237"/>
      <c r="O1168" s="237"/>
      <c r="P1168" s="237"/>
      <c r="Q1168" s="237"/>
      <c r="R1168" s="237"/>
      <c r="S1168" s="237"/>
      <c r="T1168" s="238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39" t="s">
        <v>145</v>
      </c>
      <c r="AU1168" s="239" t="s">
        <v>143</v>
      </c>
      <c r="AV1168" s="13" t="s">
        <v>81</v>
      </c>
      <c r="AW1168" s="13" t="s">
        <v>30</v>
      </c>
      <c r="AX1168" s="13" t="s">
        <v>73</v>
      </c>
      <c r="AY1168" s="239" t="s">
        <v>134</v>
      </c>
    </row>
    <row r="1169" s="14" customFormat="1">
      <c r="A1169" s="14"/>
      <c r="B1169" s="240"/>
      <c r="C1169" s="241"/>
      <c r="D1169" s="231" t="s">
        <v>145</v>
      </c>
      <c r="E1169" s="242" t="s">
        <v>1</v>
      </c>
      <c r="F1169" s="243" t="s">
        <v>1531</v>
      </c>
      <c r="G1169" s="241"/>
      <c r="H1169" s="244">
        <v>3.028</v>
      </c>
      <c r="I1169" s="245"/>
      <c r="J1169" s="241"/>
      <c r="K1169" s="241"/>
      <c r="L1169" s="246"/>
      <c r="M1169" s="247"/>
      <c r="N1169" s="248"/>
      <c r="O1169" s="248"/>
      <c r="P1169" s="248"/>
      <c r="Q1169" s="248"/>
      <c r="R1169" s="248"/>
      <c r="S1169" s="248"/>
      <c r="T1169" s="249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50" t="s">
        <v>145</v>
      </c>
      <c r="AU1169" s="250" t="s">
        <v>143</v>
      </c>
      <c r="AV1169" s="14" t="s">
        <v>143</v>
      </c>
      <c r="AW1169" s="14" t="s">
        <v>30</v>
      </c>
      <c r="AX1169" s="14" t="s">
        <v>73</v>
      </c>
      <c r="AY1169" s="250" t="s">
        <v>134</v>
      </c>
    </row>
    <row r="1170" s="13" customFormat="1">
      <c r="A1170" s="13"/>
      <c r="B1170" s="229"/>
      <c r="C1170" s="230"/>
      <c r="D1170" s="231" t="s">
        <v>145</v>
      </c>
      <c r="E1170" s="232" t="s">
        <v>1</v>
      </c>
      <c r="F1170" s="233" t="s">
        <v>1532</v>
      </c>
      <c r="G1170" s="230"/>
      <c r="H1170" s="232" t="s">
        <v>1</v>
      </c>
      <c r="I1170" s="234"/>
      <c r="J1170" s="230"/>
      <c r="K1170" s="230"/>
      <c r="L1170" s="235"/>
      <c r="M1170" s="236"/>
      <c r="N1170" s="237"/>
      <c r="O1170" s="237"/>
      <c r="P1170" s="237"/>
      <c r="Q1170" s="237"/>
      <c r="R1170" s="237"/>
      <c r="S1170" s="237"/>
      <c r="T1170" s="238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39" t="s">
        <v>145</v>
      </c>
      <c r="AU1170" s="239" t="s">
        <v>143</v>
      </c>
      <c r="AV1170" s="13" t="s">
        <v>81</v>
      </c>
      <c r="AW1170" s="13" t="s">
        <v>30</v>
      </c>
      <c r="AX1170" s="13" t="s">
        <v>73</v>
      </c>
      <c r="AY1170" s="239" t="s">
        <v>134</v>
      </c>
    </row>
    <row r="1171" s="13" customFormat="1">
      <c r="A1171" s="13"/>
      <c r="B1171" s="229"/>
      <c r="C1171" s="230"/>
      <c r="D1171" s="231" t="s">
        <v>145</v>
      </c>
      <c r="E1171" s="232" t="s">
        <v>1</v>
      </c>
      <c r="F1171" s="233" t="s">
        <v>1533</v>
      </c>
      <c r="G1171" s="230"/>
      <c r="H1171" s="232" t="s">
        <v>1</v>
      </c>
      <c r="I1171" s="234"/>
      <c r="J1171" s="230"/>
      <c r="K1171" s="230"/>
      <c r="L1171" s="235"/>
      <c r="M1171" s="236"/>
      <c r="N1171" s="237"/>
      <c r="O1171" s="237"/>
      <c r="P1171" s="237"/>
      <c r="Q1171" s="237"/>
      <c r="R1171" s="237"/>
      <c r="S1171" s="237"/>
      <c r="T1171" s="238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39" t="s">
        <v>145</v>
      </c>
      <c r="AU1171" s="239" t="s">
        <v>143</v>
      </c>
      <c r="AV1171" s="13" t="s">
        <v>81</v>
      </c>
      <c r="AW1171" s="13" t="s">
        <v>30</v>
      </c>
      <c r="AX1171" s="13" t="s">
        <v>73</v>
      </c>
      <c r="AY1171" s="239" t="s">
        <v>134</v>
      </c>
    </row>
    <row r="1172" s="14" customFormat="1">
      <c r="A1172" s="14"/>
      <c r="B1172" s="240"/>
      <c r="C1172" s="241"/>
      <c r="D1172" s="231" t="s">
        <v>145</v>
      </c>
      <c r="E1172" s="242" t="s">
        <v>1</v>
      </c>
      <c r="F1172" s="243" t="s">
        <v>1534</v>
      </c>
      <c r="G1172" s="241"/>
      <c r="H1172" s="244">
        <v>2.2000000000000002</v>
      </c>
      <c r="I1172" s="245"/>
      <c r="J1172" s="241"/>
      <c r="K1172" s="241"/>
      <c r="L1172" s="246"/>
      <c r="M1172" s="247"/>
      <c r="N1172" s="248"/>
      <c r="O1172" s="248"/>
      <c r="P1172" s="248"/>
      <c r="Q1172" s="248"/>
      <c r="R1172" s="248"/>
      <c r="S1172" s="248"/>
      <c r="T1172" s="249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0" t="s">
        <v>145</v>
      </c>
      <c r="AU1172" s="250" t="s">
        <v>143</v>
      </c>
      <c r="AV1172" s="14" t="s">
        <v>143</v>
      </c>
      <c r="AW1172" s="14" t="s">
        <v>30</v>
      </c>
      <c r="AX1172" s="14" t="s">
        <v>73</v>
      </c>
      <c r="AY1172" s="250" t="s">
        <v>134</v>
      </c>
    </row>
    <row r="1173" s="15" customFormat="1">
      <c r="A1173" s="15"/>
      <c r="B1173" s="251"/>
      <c r="C1173" s="252"/>
      <c r="D1173" s="231" t="s">
        <v>145</v>
      </c>
      <c r="E1173" s="253" t="s">
        <v>1</v>
      </c>
      <c r="F1173" s="254" t="s">
        <v>168</v>
      </c>
      <c r="G1173" s="252"/>
      <c r="H1173" s="255">
        <v>13.622999999999999</v>
      </c>
      <c r="I1173" s="256"/>
      <c r="J1173" s="252"/>
      <c r="K1173" s="252"/>
      <c r="L1173" s="257"/>
      <c r="M1173" s="258"/>
      <c r="N1173" s="259"/>
      <c r="O1173" s="259"/>
      <c r="P1173" s="259"/>
      <c r="Q1173" s="259"/>
      <c r="R1173" s="259"/>
      <c r="S1173" s="259"/>
      <c r="T1173" s="260"/>
      <c r="U1173" s="15"/>
      <c r="V1173" s="15"/>
      <c r="W1173" s="15"/>
      <c r="X1173" s="15"/>
      <c r="Y1173" s="15"/>
      <c r="Z1173" s="15"/>
      <c r="AA1173" s="15"/>
      <c r="AB1173" s="15"/>
      <c r="AC1173" s="15"/>
      <c r="AD1173" s="15"/>
      <c r="AE1173" s="15"/>
      <c r="AT1173" s="261" t="s">
        <v>145</v>
      </c>
      <c r="AU1173" s="261" t="s">
        <v>143</v>
      </c>
      <c r="AV1173" s="15" t="s">
        <v>142</v>
      </c>
      <c r="AW1173" s="15" t="s">
        <v>30</v>
      </c>
      <c r="AX1173" s="15" t="s">
        <v>81</v>
      </c>
      <c r="AY1173" s="261" t="s">
        <v>134</v>
      </c>
    </row>
    <row r="1174" s="2" customFormat="1" ht="24.15" customHeight="1">
      <c r="A1174" s="38"/>
      <c r="B1174" s="39"/>
      <c r="C1174" s="215" t="s">
        <v>1547</v>
      </c>
      <c r="D1174" s="215" t="s">
        <v>138</v>
      </c>
      <c r="E1174" s="216" t="s">
        <v>1548</v>
      </c>
      <c r="F1174" s="217" t="s">
        <v>1549</v>
      </c>
      <c r="G1174" s="218" t="s">
        <v>301</v>
      </c>
      <c r="H1174" s="219">
        <v>10</v>
      </c>
      <c r="I1174" s="220"/>
      <c r="J1174" s="221">
        <f>ROUND(I1174*H1174,2)</f>
        <v>0</v>
      </c>
      <c r="K1174" s="222"/>
      <c r="L1174" s="44"/>
      <c r="M1174" s="223" t="s">
        <v>1</v>
      </c>
      <c r="N1174" s="224" t="s">
        <v>39</v>
      </c>
      <c r="O1174" s="91"/>
      <c r="P1174" s="225">
        <f>O1174*H1174</f>
        <v>0</v>
      </c>
      <c r="Q1174" s="225">
        <v>0</v>
      </c>
      <c r="R1174" s="225">
        <f>Q1174*H1174</f>
        <v>0</v>
      </c>
      <c r="S1174" s="225">
        <v>0</v>
      </c>
      <c r="T1174" s="226">
        <f>S1174*H1174</f>
        <v>0</v>
      </c>
      <c r="U1174" s="38"/>
      <c r="V1174" s="38"/>
      <c r="W1174" s="38"/>
      <c r="X1174" s="38"/>
      <c r="Y1174" s="38"/>
      <c r="Z1174" s="38"/>
      <c r="AA1174" s="38"/>
      <c r="AB1174" s="38"/>
      <c r="AC1174" s="38"/>
      <c r="AD1174" s="38"/>
      <c r="AE1174" s="38"/>
      <c r="AR1174" s="227" t="s">
        <v>195</v>
      </c>
      <c r="AT1174" s="227" t="s">
        <v>138</v>
      </c>
      <c r="AU1174" s="227" t="s">
        <v>143</v>
      </c>
      <c r="AY1174" s="17" t="s">
        <v>134</v>
      </c>
      <c r="BE1174" s="228">
        <f>IF(N1174="základní",J1174,0)</f>
        <v>0</v>
      </c>
      <c r="BF1174" s="228">
        <f>IF(N1174="snížená",J1174,0)</f>
        <v>0</v>
      </c>
      <c r="BG1174" s="228">
        <f>IF(N1174="zákl. přenesená",J1174,0)</f>
        <v>0</v>
      </c>
      <c r="BH1174" s="228">
        <f>IF(N1174="sníž. přenesená",J1174,0)</f>
        <v>0</v>
      </c>
      <c r="BI1174" s="228">
        <f>IF(N1174="nulová",J1174,0)</f>
        <v>0</v>
      </c>
      <c r="BJ1174" s="17" t="s">
        <v>143</v>
      </c>
      <c r="BK1174" s="228">
        <f>ROUND(I1174*H1174,2)</f>
        <v>0</v>
      </c>
      <c r="BL1174" s="17" t="s">
        <v>195</v>
      </c>
      <c r="BM1174" s="227" t="s">
        <v>1550</v>
      </c>
    </row>
    <row r="1175" s="14" customFormat="1">
      <c r="A1175" s="14"/>
      <c r="B1175" s="240"/>
      <c r="C1175" s="241"/>
      <c r="D1175" s="231" t="s">
        <v>145</v>
      </c>
      <c r="E1175" s="242" t="s">
        <v>1</v>
      </c>
      <c r="F1175" s="243" t="s">
        <v>521</v>
      </c>
      <c r="G1175" s="241"/>
      <c r="H1175" s="244">
        <v>10</v>
      </c>
      <c r="I1175" s="245"/>
      <c r="J1175" s="241"/>
      <c r="K1175" s="241"/>
      <c r="L1175" s="246"/>
      <c r="M1175" s="247"/>
      <c r="N1175" s="248"/>
      <c r="O1175" s="248"/>
      <c r="P1175" s="248"/>
      <c r="Q1175" s="248"/>
      <c r="R1175" s="248"/>
      <c r="S1175" s="248"/>
      <c r="T1175" s="249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50" t="s">
        <v>145</v>
      </c>
      <c r="AU1175" s="250" t="s">
        <v>143</v>
      </c>
      <c r="AV1175" s="14" t="s">
        <v>143</v>
      </c>
      <c r="AW1175" s="14" t="s">
        <v>30</v>
      </c>
      <c r="AX1175" s="14" t="s">
        <v>81</v>
      </c>
      <c r="AY1175" s="250" t="s">
        <v>134</v>
      </c>
    </row>
    <row r="1176" s="2" customFormat="1" ht="33" customHeight="1">
      <c r="A1176" s="38"/>
      <c r="B1176" s="39"/>
      <c r="C1176" s="215" t="s">
        <v>1551</v>
      </c>
      <c r="D1176" s="215" t="s">
        <v>138</v>
      </c>
      <c r="E1176" s="216" t="s">
        <v>1552</v>
      </c>
      <c r="F1176" s="217" t="s">
        <v>1553</v>
      </c>
      <c r="G1176" s="218" t="s">
        <v>151</v>
      </c>
      <c r="H1176" s="219">
        <v>13.622999999999999</v>
      </c>
      <c r="I1176" s="220"/>
      <c r="J1176" s="221">
        <f>ROUND(I1176*H1176,2)</f>
        <v>0</v>
      </c>
      <c r="K1176" s="222"/>
      <c r="L1176" s="44"/>
      <c r="M1176" s="223" t="s">
        <v>1</v>
      </c>
      <c r="N1176" s="224" t="s">
        <v>39</v>
      </c>
      <c r="O1176" s="91"/>
      <c r="P1176" s="225">
        <f>O1176*H1176</f>
        <v>0</v>
      </c>
      <c r="Q1176" s="225">
        <v>0.00011</v>
      </c>
      <c r="R1176" s="225">
        <f>Q1176*H1176</f>
        <v>0.0014985300000000001</v>
      </c>
      <c r="S1176" s="225">
        <v>0</v>
      </c>
      <c r="T1176" s="226">
        <f>S1176*H1176</f>
        <v>0</v>
      </c>
      <c r="U1176" s="38"/>
      <c r="V1176" s="38"/>
      <c r="W1176" s="38"/>
      <c r="X1176" s="38"/>
      <c r="Y1176" s="38"/>
      <c r="Z1176" s="38"/>
      <c r="AA1176" s="38"/>
      <c r="AB1176" s="38"/>
      <c r="AC1176" s="38"/>
      <c r="AD1176" s="38"/>
      <c r="AE1176" s="38"/>
      <c r="AR1176" s="227" t="s">
        <v>195</v>
      </c>
      <c r="AT1176" s="227" t="s">
        <v>138</v>
      </c>
      <c r="AU1176" s="227" t="s">
        <v>143</v>
      </c>
      <c r="AY1176" s="17" t="s">
        <v>134</v>
      </c>
      <c r="BE1176" s="228">
        <f>IF(N1176="základní",J1176,0)</f>
        <v>0</v>
      </c>
      <c r="BF1176" s="228">
        <f>IF(N1176="snížená",J1176,0)</f>
        <v>0</v>
      </c>
      <c r="BG1176" s="228">
        <f>IF(N1176="zákl. přenesená",J1176,0)</f>
        <v>0</v>
      </c>
      <c r="BH1176" s="228">
        <f>IF(N1176="sníž. přenesená",J1176,0)</f>
        <v>0</v>
      </c>
      <c r="BI1176" s="228">
        <f>IF(N1176="nulová",J1176,0)</f>
        <v>0</v>
      </c>
      <c r="BJ1176" s="17" t="s">
        <v>143</v>
      </c>
      <c r="BK1176" s="228">
        <f>ROUND(I1176*H1176,2)</f>
        <v>0</v>
      </c>
      <c r="BL1176" s="17" t="s">
        <v>195</v>
      </c>
      <c r="BM1176" s="227" t="s">
        <v>1554</v>
      </c>
    </row>
    <row r="1177" s="13" customFormat="1">
      <c r="A1177" s="13"/>
      <c r="B1177" s="229"/>
      <c r="C1177" s="230"/>
      <c r="D1177" s="231" t="s">
        <v>145</v>
      </c>
      <c r="E1177" s="232" t="s">
        <v>1</v>
      </c>
      <c r="F1177" s="233" t="s">
        <v>1524</v>
      </c>
      <c r="G1177" s="230"/>
      <c r="H1177" s="232" t="s">
        <v>1</v>
      </c>
      <c r="I1177" s="234"/>
      <c r="J1177" s="230"/>
      <c r="K1177" s="230"/>
      <c r="L1177" s="235"/>
      <c r="M1177" s="236"/>
      <c r="N1177" s="237"/>
      <c r="O1177" s="237"/>
      <c r="P1177" s="237"/>
      <c r="Q1177" s="237"/>
      <c r="R1177" s="237"/>
      <c r="S1177" s="237"/>
      <c r="T1177" s="238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39" t="s">
        <v>145</v>
      </c>
      <c r="AU1177" s="239" t="s">
        <v>143</v>
      </c>
      <c r="AV1177" s="13" t="s">
        <v>81</v>
      </c>
      <c r="AW1177" s="13" t="s">
        <v>30</v>
      </c>
      <c r="AX1177" s="13" t="s">
        <v>73</v>
      </c>
      <c r="AY1177" s="239" t="s">
        <v>134</v>
      </c>
    </row>
    <row r="1178" s="13" customFormat="1">
      <c r="A1178" s="13"/>
      <c r="B1178" s="229"/>
      <c r="C1178" s="230"/>
      <c r="D1178" s="231" t="s">
        <v>145</v>
      </c>
      <c r="E1178" s="232" t="s">
        <v>1</v>
      </c>
      <c r="F1178" s="233" t="s">
        <v>1525</v>
      </c>
      <c r="G1178" s="230"/>
      <c r="H1178" s="232" t="s">
        <v>1</v>
      </c>
      <c r="I1178" s="234"/>
      <c r="J1178" s="230"/>
      <c r="K1178" s="230"/>
      <c r="L1178" s="235"/>
      <c r="M1178" s="236"/>
      <c r="N1178" s="237"/>
      <c r="O1178" s="237"/>
      <c r="P1178" s="237"/>
      <c r="Q1178" s="237"/>
      <c r="R1178" s="237"/>
      <c r="S1178" s="237"/>
      <c r="T1178" s="238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39" t="s">
        <v>145</v>
      </c>
      <c r="AU1178" s="239" t="s">
        <v>143</v>
      </c>
      <c r="AV1178" s="13" t="s">
        <v>81</v>
      </c>
      <c r="AW1178" s="13" t="s">
        <v>30</v>
      </c>
      <c r="AX1178" s="13" t="s">
        <v>73</v>
      </c>
      <c r="AY1178" s="239" t="s">
        <v>134</v>
      </c>
    </row>
    <row r="1179" s="14" customFormat="1">
      <c r="A1179" s="14"/>
      <c r="B1179" s="240"/>
      <c r="C1179" s="241"/>
      <c r="D1179" s="231" t="s">
        <v>145</v>
      </c>
      <c r="E1179" s="242" t="s">
        <v>1</v>
      </c>
      <c r="F1179" s="243" t="s">
        <v>1526</v>
      </c>
      <c r="G1179" s="241"/>
      <c r="H1179" s="244">
        <v>2.0190000000000001</v>
      </c>
      <c r="I1179" s="245"/>
      <c r="J1179" s="241"/>
      <c r="K1179" s="241"/>
      <c r="L1179" s="246"/>
      <c r="M1179" s="247"/>
      <c r="N1179" s="248"/>
      <c r="O1179" s="248"/>
      <c r="P1179" s="248"/>
      <c r="Q1179" s="248"/>
      <c r="R1179" s="248"/>
      <c r="S1179" s="248"/>
      <c r="T1179" s="249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50" t="s">
        <v>145</v>
      </c>
      <c r="AU1179" s="250" t="s">
        <v>143</v>
      </c>
      <c r="AV1179" s="14" t="s">
        <v>143</v>
      </c>
      <c r="AW1179" s="14" t="s">
        <v>30</v>
      </c>
      <c r="AX1179" s="14" t="s">
        <v>73</v>
      </c>
      <c r="AY1179" s="250" t="s">
        <v>134</v>
      </c>
    </row>
    <row r="1180" s="13" customFormat="1">
      <c r="A1180" s="13"/>
      <c r="B1180" s="229"/>
      <c r="C1180" s="230"/>
      <c r="D1180" s="231" t="s">
        <v>145</v>
      </c>
      <c r="E1180" s="232" t="s">
        <v>1</v>
      </c>
      <c r="F1180" s="233" t="s">
        <v>1527</v>
      </c>
      <c r="G1180" s="230"/>
      <c r="H1180" s="232" t="s">
        <v>1</v>
      </c>
      <c r="I1180" s="234"/>
      <c r="J1180" s="230"/>
      <c r="K1180" s="230"/>
      <c r="L1180" s="235"/>
      <c r="M1180" s="236"/>
      <c r="N1180" s="237"/>
      <c r="O1180" s="237"/>
      <c r="P1180" s="237"/>
      <c r="Q1180" s="237"/>
      <c r="R1180" s="237"/>
      <c r="S1180" s="237"/>
      <c r="T1180" s="238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39" t="s">
        <v>145</v>
      </c>
      <c r="AU1180" s="239" t="s">
        <v>143</v>
      </c>
      <c r="AV1180" s="13" t="s">
        <v>81</v>
      </c>
      <c r="AW1180" s="13" t="s">
        <v>30</v>
      </c>
      <c r="AX1180" s="13" t="s">
        <v>73</v>
      </c>
      <c r="AY1180" s="239" t="s">
        <v>134</v>
      </c>
    </row>
    <row r="1181" s="14" customFormat="1">
      <c r="A1181" s="14"/>
      <c r="B1181" s="240"/>
      <c r="C1181" s="241"/>
      <c r="D1181" s="231" t="s">
        <v>145</v>
      </c>
      <c r="E1181" s="242" t="s">
        <v>1</v>
      </c>
      <c r="F1181" s="243" t="s">
        <v>1528</v>
      </c>
      <c r="G1181" s="241"/>
      <c r="H1181" s="244">
        <v>3.1880000000000002</v>
      </c>
      <c r="I1181" s="245"/>
      <c r="J1181" s="241"/>
      <c r="K1181" s="241"/>
      <c r="L1181" s="246"/>
      <c r="M1181" s="247"/>
      <c r="N1181" s="248"/>
      <c r="O1181" s="248"/>
      <c r="P1181" s="248"/>
      <c r="Q1181" s="248"/>
      <c r="R1181" s="248"/>
      <c r="S1181" s="248"/>
      <c r="T1181" s="249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50" t="s">
        <v>145</v>
      </c>
      <c r="AU1181" s="250" t="s">
        <v>143</v>
      </c>
      <c r="AV1181" s="14" t="s">
        <v>143</v>
      </c>
      <c r="AW1181" s="14" t="s">
        <v>30</v>
      </c>
      <c r="AX1181" s="14" t="s">
        <v>73</v>
      </c>
      <c r="AY1181" s="250" t="s">
        <v>134</v>
      </c>
    </row>
    <row r="1182" s="13" customFormat="1">
      <c r="A1182" s="13"/>
      <c r="B1182" s="229"/>
      <c r="C1182" s="230"/>
      <c r="D1182" s="231" t="s">
        <v>145</v>
      </c>
      <c r="E1182" s="232" t="s">
        <v>1</v>
      </c>
      <c r="F1182" s="233" t="s">
        <v>1529</v>
      </c>
      <c r="G1182" s="230"/>
      <c r="H1182" s="232" t="s">
        <v>1</v>
      </c>
      <c r="I1182" s="234"/>
      <c r="J1182" s="230"/>
      <c r="K1182" s="230"/>
      <c r="L1182" s="235"/>
      <c r="M1182" s="236"/>
      <c r="N1182" s="237"/>
      <c r="O1182" s="237"/>
      <c r="P1182" s="237"/>
      <c r="Q1182" s="237"/>
      <c r="R1182" s="237"/>
      <c r="S1182" s="237"/>
      <c r="T1182" s="238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39" t="s">
        <v>145</v>
      </c>
      <c r="AU1182" s="239" t="s">
        <v>143</v>
      </c>
      <c r="AV1182" s="13" t="s">
        <v>81</v>
      </c>
      <c r="AW1182" s="13" t="s">
        <v>30</v>
      </c>
      <c r="AX1182" s="13" t="s">
        <v>73</v>
      </c>
      <c r="AY1182" s="239" t="s">
        <v>134</v>
      </c>
    </row>
    <row r="1183" s="14" customFormat="1">
      <c r="A1183" s="14"/>
      <c r="B1183" s="240"/>
      <c r="C1183" s="241"/>
      <c r="D1183" s="231" t="s">
        <v>145</v>
      </c>
      <c r="E1183" s="242" t="s">
        <v>1</v>
      </c>
      <c r="F1183" s="243" t="s">
        <v>1528</v>
      </c>
      <c r="G1183" s="241"/>
      <c r="H1183" s="244">
        <v>3.1880000000000002</v>
      </c>
      <c r="I1183" s="245"/>
      <c r="J1183" s="241"/>
      <c r="K1183" s="241"/>
      <c r="L1183" s="246"/>
      <c r="M1183" s="247"/>
      <c r="N1183" s="248"/>
      <c r="O1183" s="248"/>
      <c r="P1183" s="248"/>
      <c r="Q1183" s="248"/>
      <c r="R1183" s="248"/>
      <c r="S1183" s="248"/>
      <c r="T1183" s="249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50" t="s">
        <v>145</v>
      </c>
      <c r="AU1183" s="250" t="s">
        <v>143</v>
      </c>
      <c r="AV1183" s="14" t="s">
        <v>143</v>
      </c>
      <c r="AW1183" s="14" t="s">
        <v>30</v>
      </c>
      <c r="AX1183" s="14" t="s">
        <v>73</v>
      </c>
      <c r="AY1183" s="250" t="s">
        <v>134</v>
      </c>
    </row>
    <row r="1184" s="13" customFormat="1">
      <c r="A1184" s="13"/>
      <c r="B1184" s="229"/>
      <c r="C1184" s="230"/>
      <c r="D1184" s="231" t="s">
        <v>145</v>
      </c>
      <c r="E1184" s="232" t="s">
        <v>1</v>
      </c>
      <c r="F1184" s="233" t="s">
        <v>1530</v>
      </c>
      <c r="G1184" s="230"/>
      <c r="H1184" s="232" t="s">
        <v>1</v>
      </c>
      <c r="I1184" s="234"/>
      <c r="J1184" s="230"/>
      <c r="K1184" s="230"/>
      <c r="L1184" s="235"/>
      <c r="M1184" s="236"/>
      <c r="N1184" s="237"/>
      <c r="O1184" s="237"/>
      <c r="P1184" s="237"/>
      <c r="Q1184" s="237"/>
      <c r="R1184" s="237"/>
      <c r="S1184" s="237"/>
      <c r="T1184" s="238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39" t="s">
        <v>145</v>
      </c>
      <c r="AU1184" s="239" t="s">
        <v>143</v>
      </c>
      <c r="AV1184" s="13" t="s">
        <v>81</v>
      </c>
      <c r="AW1184" s="13" t="s">
        <v>30</v>
      </c>
      <c r="AX1184" s="13" t="s">
        <v>73</v>
      </c>
      <c r="AY1184" s="239" t="s">
        <v>134</v>
      </c>
    </row>
    <row r="1185" s="14" customFormat="1">
      <c r="A1185" s="14"/>
      <c r="B1185" s="240"/>
      <c r="C1185" s="241"/>
      <c r="D1185" s="231" t="s">
        <v>145</v>
      </c>
      <c r="E1185" s="242" t="s">
        <v>1</v>
      </c>
      <c r="F1185" s="243" t="s">
        <v>1531</v>
      </c>
      <c r="G1185" s="241"/>
      <c r="H1185" s="244">
        <v>3.028</v>
      </c>
      <c r="I1185" s="245"/>
      <c r="J1185" s="241"/>
      <c r="K1185" s="241"/>
      <c r="L1185" s="246"/>
      <c r="M1185" s="247"/>
      <c r="N1185" s="248"/>
      <c r="O1185" s="248"/>
      <c r="P1185" s="248"/>
      <c r="Q1185" s="248"/>
      <c r="R1185" s="248"/>
      <c r="S1185" s="248"/>
      <c r="T1185" s="249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50" t="s">
        <v>145</v>
      </c>
      <c r="AU1185" s="250" t="s">
        <v>143</v>
      </c>
      <c r="AV1185" s="14" t="s">
        <v>143</v>
      </c>
      <c r="AW1185" s="14" t="s">
        <v>30</v>
      </c>
      <c r="AX1185" s="14" t="s">
        <v>73</v>
      </c>
      <c r="AY1185" s="250" t="s">
        <v>134</v>
      </c>
    </row>
    <row r="1186" s="13" customFormat="1">
      <c r="A1186" s="13"/>
      <c r="B1186" s="229"/>
      <c r="C1186" s="230"/>
      <c r="D1186" s="231" t="s">
        <v>145</v>
      </c>
      <c r="E1186" s="232" t="s">
        <v>1</v>
      </c>
      <c r="F1186" s="233" t="s">
        <v>1532</v>
      </c>
      <c r="G1186" s="230"/>
      <c r="H1186" s="232" t="s">
        <v>1</v>
      </c>
      <c r="I1186" s="234"/>
      <c r="J1186" s="230"/>
      <c r="K1186" s="230"/>
      <c r="L1186" s="235"/>
      <c r="M1186" s="236"/>
      <c r="N1186" s="237"/>
      <c r="O1186" s="237"/>
      <c r="P1186" s="237"/>
      <c r="Q1186" s="237"/>
      <c r="R1186" s="237"/>
      <c r="S1186" s="237"/>
      <c r="T1186" s="238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39" t="s">
        <v>145</v>
      </c>
      <c r="AU1186" s="239" t="s">
        <v>143</v>
      </c>
      <c r="AV1186" s="13" t="s">
        <v>81</v>
      </c>
      <c r="AW1186" s="13" t="s">
        <v>30</v>
      </c>
      <c r="AX1186" s="13" t="s">
        <v>73</v>
      </c>
      <c r="AY1186" s="239" t="s">
        <v>134</v>
      </c>
    </row>
    <row r="1187" s="13" customFormat="1">
      <c r="A1187" s="13"/>
      <c r="B1187" s="229"/>
      <c r="C1187" s="230"/>
      <c r="D1187" s="231" t="s">
        <v>145</v>
      </c>
      <c r="E1187" s="232" t="s">
        <v>1</v>
      </c>
      <c r="F1187" s="233" t="s">
        <v>1533</v>
      </c>
      <c r="G1187" s="230"/>
      <c r="H1187" s="232" t="s">
        <v>1</v>
      </c>
      <c r="I1187" s="234"/>
      <c r="J1187" s="230"/>
      <c r="K1187" s="230"/>
      <c r="L1187" s="235"/>
      <c r="M1187" s="236"/>
      <c r="N1187" s="237"/>
      <c r="O1187" s="237"/>
      <c r="P1187" s="237"/>
      <c r="Q1187" s="237"/>
      <c r="R1187" s="237"/>
      <c r="S1187" s="237"/>
      <c r="T1187" s="238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39" t="s">
        <v>145</v>
      </c>
      <c r="AU1187" s="239" t="s">
        <v>143</v>
      </c>
      <c r="AV1187" s="13" t="s">
        <v>81</v>
      </c>
      <c r="AW1187" s="13" t="s">
        <v>30</v>
      </c>
      <c r="AX1187" s="13" t="s">
        <v>73</v>
      </c>
      <c r="AY1187" s="239" t="s">
        <v>134</v>
      </c>
    </row>
    <row r="1188" s="14" customFormat="1">
      <c r="A1188" s="14"/>
      <c r="B1188" s="240"/>
      <c r="C1188" s="241"/>
      <c r="D1188" s="231" t="s">
        <v>145</v>
      </c>
      <c r="E1188" s="242" t="s">
        <v>1</v>
      </c>
      <c r="F1188" s="243" t="s">
        <v>1534</v>
      </c>
      <c r="G1188" s="241"/>
      <c r="H1188" s="244">
        <v>2.2000000000000002</v>
      </c>
      <c r="I1188" s="245"/>
      <c r="J1188" s="241"/>
      <c r="K1188" s="241"/>
      <c r="L1188" s="246"/>
      <c r="M1188" s="247"/>
      <c r="N1188" s="248"/>
      <c r="O1188" s="248"/>
      <c r="P1188" s="248"/>
      <c r="Q1188" s="248"/>
      <c r="R1188" s="248"/>
      <c r="S1188" s="248"/>
      <c r="T1188" s="249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50" t="s">
        <v>145</v>
      </c>
      <c r="AU1188" s="250" t="s">
        <v>143</v>
      </c>
      <c r="AV1188" s="14" t="s">
        <v>143</v>
      </c>
      <c r="AW1188" s="14" t="s">
        <v>30</v>
      </c>
      <c r="AX1188" s="14" t="s">
        <v>73</v>
      </c>
      <c r="AY1188" s="250" t="s">
        <v>134</v>
      </c>
    </row>
    <row r="1189" s="15" customFormat="1">
      <c r="A1189" s="15"/>
      <c r="B1189" s="251"/>
      <c r="C1189" s="252"/>
      <c r="D1189" s="231" t="s">
        <v>145</v>
      </c>
      <c r="E1189" s="253" t="s">
        <v>1</v>
      </c>
      <c r="F1189" s="254" t="s">
        <v>168</v>
      </c>
      <c r="G1189" s="252"/>
      <c r="H1189" s="255">
        <v>13.622999999999999</v>
      </c>
      <c r="I1189" s="256"/>
      <c r="J1189" s="252"/>
      <c r="K1189" s="252"/>
      <c r="L1189" s="257"/>
      <c r="M1189" s="258"/>
      <c r="N1189" s="259"/>
      <c r="O1189" s="259"/>
      <c r="P1189" s="259"/>
      <c r="Q1189" s="259"/>
      <c r="R1189" s="259"/>
      <c r="S1189" s="259"/>
      <c r="T1189" s="260"/>
      <c r="U1189" s="15"/>
      <c r="V1189" s="15"/>
      <c r="W1189" s="15"/>
      <c r="X1189" s="15"/>
      <c r="Y1189" s="15"/>
      <c r="Z1189" s="15"/>
      <c r="AA1189" s="15"/>
      <c r="AB1189" s="15"/>
      <c r="AC1189" s="15"/>
      <c r="AD1189" s="15"/>
      <c r="AE1189" s="15"/>
      <c r="AT1189" s="261" t="s">
        <v>145</v>
      </c>
      <c r="AU1189" s="261" t="s">
        <v>143</v>
      </c>
      <c r="AV1189" s="15" t="s">
        <v>142</v>
      </c>
      <c r="AW1189" s="15" t="s">
        <v>30</v>
      </c>
      <c r="AX1189" s="15" t="s">
        <v>81</v>
      </c>
      <c r="AY1189" s="261" t="s">
        <v>134</v>
      </c>
    </row>
    <row r="1190" s="2" customFormat="1" ht="24.15" customHeight="1">
      <c r="A1190" s="38"/>
      <c r="B1190" s="39"/>
      <c r="C1190" s="215" t="s">
        <v>1555</v>
      </c>
      <c r="D1190" s="215" t="s">
        <v>138</v>
      </c>
      <c r="E1190" s="216" t="s">
        <v>1556</v>
      </c>
      <c r="F1190" s="217" t="s">
        <v>1557</v>
      </c>
      <c r="G1190" s="218" t="s">
        <v>301</v>
      </c>
      <c r="H1190" s="219">
        <v>10</v>
      </c>
      <c r="I1190" s="220"/>
      <c r="J1190" s="221">
        <f>ROUND(I1190*H1190,2)</f>
        <v>0</v>
      </c>
      <c r="K1190" s="222"/>
      <c r="L1190" s="44"/>
      <c r="M1190" s="223" t="s">
        <v>1</v>
      </c>
      <c r="N1190" s="224" t="s">
        <v>39</v>
      </c>
      <c r="O1190" s="91"/>
      <c r="P1190" s="225">
        <f>O1190*H1190</f>
        <v>0</v>
      </c>
      <c r="Q1190" s="225">
        <v>3.0000000000000001E-05</v>
      </c>
      <c r="R1190" s="225">
        <f>Q1190*H1190</f>
        <v>0.00030000000000000003</v>
      </c>
      <c r="S1190" s="225">
        <v>0</v>
      </c>
      <c r="T1190" s="226">
        <f>S1190*H1190</f>
        <v>0</v>
      </c>
      <c r="U1190" s="38"/>
      <c r="V1190" s="38"/>
      <c r="W1190" s="38"/>
      <c r="X1190" s="38"/>
      <c r="Y1190" s="38"/>
      <c r="Z1190" s="38"/>
      <c r="AA1190" s="38"/>
      <c r="AB1190" s="38"/>
      <c r="AC1190" s="38"/>
      <c r="AD1190" s="38"/>
      <c r="AE1190" s="38"/>
      <c r="AR1190" s="227" t="s">
        <v>195</v>
      </c>
      <c r="AT1190" s="227" t="s">
        <v>138</v>
      </c>
      <c r="AU1190" s="227" t="s">
        <v>143</v>
      </c>
      <c r="AY1190" s="17" t="s">
        <v>134</v>
      </c>
      <c r="BE1190" s="228">
        <f>IF(N1190="základní",J1190,0)</f>
        <v>0</v>
      </c>
      <c r="BF1190" s="228">
        <f>IF(N1190="snížená",J1190,0)</f>
        <v>0</v>
      </c>
      <c r="BG1190" s="228">
        <f>IF(N1190="zákl. přenesená",J1190,0)</f>
        <v>0</v>
      </c>
      <c r="BH1190" s="228">
        <f>IF(N1190="sníž. přenesená",J1190,0)</f>
        <v>0</v>
      </c>
      <c r="BI1190" s="228">
        <f>IF(N1190="nulová",J1190,0)</f>
        <v>0</v>
      </c>
      <c r="BJ1190" s="17" t="s">
        <v>143</v>
      </c>
      <c r="BK1190" s="228">
        <f>ROUND(I1190*H1190,2)</f>
        <v>0</v>
      </c>
      <c r="BL1190" s="17" t="s">
        <v>195</v>
      </c>
      <c r="BM1190" s="227" t="s">
        <v>1558</v>
      </c>
    </row>
    <row r="1191" s="14" customFormat="1">
      <c r="A1191" s="14"/>
      <c r="B1191" s="240"/>
      <c r="C1191" s="241"/>
      <c r="D1191" s="231" t="s">
        <v>145</v>
      </c>
      <c r="E1191" s="242" t="s">
        <v>1</v>
      </c>
      <c r="F1191" s="243" t="s">
        <v>521</v>
      </c>
      <c r="G1191" s="241"/>
      <c r="H1191" s="244">
        <v>10</v>
      </c>
      <c r="I1191" s="245"/>
      <c r="J1191" s="241"/>
      <c r="K1191" s="241"/>
      <c r="L1191" s="246"/>
      <c r="M1191" s="247"/>
      <c r="N1191" s="248"/>
      <c r="O1191" s="248"/>
      <c r="P1191" s="248"/>
      <c r="Q1191" s="248"/>
      <c r="R1191" s="248"/>
      <c r="S1191" s="248"/>
      <c r="T1191" s="249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50" t="s">
        <v>145</v>
      </c>
      <c r="AU1191" s="250" t="s">
        <v>143</v>
      </c>
      <c r="AV1191" s="14" t="s">
        <v>143</v>
      </c>
      <c r="AW1191" s="14" t="s">
        <v>30</v>
      </c>
      <c r="AX1191" s="14" t="s">
        <v>81</v>
      </c>
      <c r="AY1191" s="250" t="s">
        <v>134</v>
      </c>
    </row>
    <row r="1192" s="2" customFormat="1" ht="24.15" customHeight="1">
      <c r="A1192" s="38"/>
      <c r="B1192" s="39"/>
      <c r="C1192" s="215" t="s">
        <v>1559</v>
      </c>
      <c r="D1192" s="215" t="s">
        <v>138</v>
      </c>
      <c r="E1192" s="216" t="s">
        <v>1560</v>
      </c>
      <c r="F1192" s="217" t="s">
        <v>1561</v>
      </c>
      <c r="G1192" s="218" t="s">
        <v>151</v>
      </c>
      <c r="H1192" s="219">
        <v>4.5</v>
      </c>
      <c r="I1192" s="220"/>
      <c r="J1192" s="221">
        <f>ROUND(I1192*H1192,2)</f>
        <v>0</v>
      </c>
      <c r="K1192" s="222"/>
      <c r="L1192" s="44"/>
      <c r="M1192" s="223" t="s">
        <v>1</v>
      </c>
      <c r="N1192" s="224" t="s">
        <v>39</v>
      </c>
      <c r="O1192" s="91"/>
      <c r="P1192" s="225">
        <f>O1192*H1192</f>
        <v>0</v>
      </c>
      <c r="Q1192" s="225">
        <v>6.9999999999999994E-05</v>
      </c>
      <c r="R1192" s="225">
        <f>Q1192*H1192</f>
        <v>0.00031499999999999996</v>
      </c>
      <c r="S1192" s="225">
        <v>0</v>
      </c>
      <c r="T1192" s="226">
        <f>S1192*H1192</f>
        <v>0</v>
      </c>
      <c r="U1192" s="38"/>
      <c r="V1192" s="38"/>
      <c r="W1192" s="38"/>
      <c r="X1192" s="38"/>
      <c r="Y1192" s="38"/>
      <c r="Z1192" s="38"/>
      <c r="AA1192" s="38"/>
      <c r="AB1192" s="38"/>
      <c r="AC1192" s="38"/>
      <c r="AD1192" s="38"/>
      <c r="AE1192" s="38"/>
      <c r="AR1192" s="227" t="s">
        <v>195</v>
      </c>
      <c r="AT1192" s="227" t="s">
        <v>138</v>
      </c>
      <c r="AU1192" s="227" t="s">
        <v>143</v>
      </c>
      <c r="AY1192" s="17" t="s">
        <v>134</v>
      </c>
      <c r="BE1192" s="228">
        <f>IF(N1192="základní",J1192,0)</f>
        <v>0</v>
      </c>
      <c r="BF1192" s="228">
        <f>IF(N1192="snížená",J1192,0)</f>
        <v>0</v>
      </c>
      <c r="BG1192" s="228">
        <f>IF(N1192="zákl. přenesená",J1192,0)</f>
        <v>0</v>
      </c>
      <c r="BH1192" s="228">
        <f>IF(N1192="sníž. přenesená",J1192,0)</f>
        <v>0</v>
      </c>
      <c r="BI1192" s="228">
        <f>IF(N1192="nulová",J1192,0)</f>
        <v>0</v>
      </c>
      <c r="BJ1192" s="17" t="s">
        <v>143</v>
      </c>
      <c r="BK1192" s="228">
        <f>ROUND(I1192*H1192,2)</f>
        <v>0</v>
      </c>
      <c r="BL1192" s="17" t="s">
        <v>195</v>
      </c>
      <c r="BM1192" s="227" t="s">
        <v>1562</v>
      </c>
    </row>
    <row r="1193" s="13" customFormat="1">
      <c r="A1193" s="13"/>
      <c r="B1193" s="229"/>
      <c r="C1193" s="230"/>
      <c r="D1193" s="231" t="s">
        <v>145</v>
      </c>
      <c r="E1193" s="232" t="s">
        <v>1</v>
      </c>
      <c r="F1193" s="233" t="s">
        <v>1563</v>
      </c>
      <c r="G1193" s="230"/>
      <c r="H1193" s="232" t="s">
        <v>1</v>
      </c>
      <c r="I1193" s="234"/>
      <c r="J1193" s="230"/>
      <c r="K1193" s="230"/>
      <c r="L1193" s="235"/>
      <c r="M1193" s="236"/>
      <c r="N1193" s="237"/>
      <c r="O1193" s="237"/>
      <c r="P1193" s="237"/>
      <c r="Q1193" s="237"/>
      <c r="R1193" s="237"/>
      <c r="S1193" s="237"/>
      <c r="T1193" s="238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39" t="s">
        <v>145</v>
      </c>
      <c r="AU1193" s="239" t="s">
        <v>143</v>
      </c>
      <c r="AV1193" s="13" t="s">
        <v>81</v>
      </c>
      <c r="AW1193" s="13" t="s">
        <v>30</v>
      </c>
      <c r="AX1193" s="13" t="s">
        <v>73</v>
      </c>
      <c r="AY1193" s="239" t="s">
        <v>134</v>
      </c>
    </row>
    <row r="1194" s="14" customFormat="1">
      <c r="A1194" s="14"/>
      <c r="B1194" s="240"/>
      <c r="C1194" s="241"/>
      <c r="D1194" s="231" t="s">
        <v>145</v>
      </c>
      <c r="E1194" s="242" t="s">
        <v>1</v>
      </c>
      <c r="F1194" s="243" t="s">
        <v>1564</v>
      </c>
      <c r="G1194" s="241"/>
      <c r="H1194" s="244">
        <v>4.5</v>
      </c>
      <c r="I1194" s="245"/>
      <c r="J1194" s="241"/>
      <c r="K1194" s="241"/>
      <c r="L1194" s="246"/>
      <c r="M1194" s="247"/>
      <c r="N1194" s="248"/>
      <c r="O1194" s="248"/>
      <c r="P1194" s="248"/>
      <c r="Q1194" s="248"/>
      <c r="R1194" s="248"/>
      <c r="S1194" s="248"/>
      <c r="T1194" s="249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0" t="s">
        <v>145</v>
      </c>
      <c r="AU1194" s="250" t="s">
        <v>143</v>
      </c>
      <c r="AV1194" s="14" t="s">
        <v>143</v>
      </c>
      <c r="AW1194" s="14" t="s">
        <v>30</v>
      </c>
      <c r="AX1194" s="14" t="s">
        <v>81</v>
      </c>
      <c r="AY1194" s="250" t="s">
        <v>134</v>
      </c>
    </row>
    <row r="1195" s="2" customFormat="1" ht="16.5" customHeight="1">
      <c r="A1195" s="38"/>
      <c r="B1195" s="39"/>
      <c r="C1195" s="215" t="s">
        <v>1565</v>
      </c>
      <c r="D1195" s="215" t="s">
        <v>138</v>
      </c>
      <c r="E1195" s="216" t="s">
        <v>1566</v>
      </c>
      <c r="F1195" s="217" t="s">
        <v>1567</v>
      </c>
      <c r="G1195" s="218" t="s">
        <v>151</v>
      </c>
      <c r="H1195" s="219">
        <v>4.5</v>
      </c>
      <c r="I1195" s="220"/>
      <c r="J1195" s="221">
        <f>ROUND(I1195*H1195,2)</f>
        <v>0</v>
      </c>
      <c r="K1195" s="222"/>
      <c r="L1195" s="44"/>
      <c r="M1195" s="223" t="s">
        <v>1</v>
      </c>
      <c r="N1195" s="224" t="s">
        <v>39</v>
      </c>
      <c r="O1195" s="91"/>
      <c r="P1195" s="225">
        <f>O1195*H1195</f>
        <v>0</v>
      </c>
      <c r="Q1195" s="225">
        <v>0</v>
      </c>
      <c r="R1195" s="225">
        <f>Q1195*H1195</f>
        <v>0</v>
      </c>
      <c r="S1195" s="225">
        <v>0</v>
      </c>
      <c r="T1195" s="226">
        <f>S1195*H1195</f>
        <v>0</v>
      </c>
      <c r="U1195" s="38"/>
      <c r="V1195" s="38"/>
      <c r="W1195" s="38"/>
      <c r="X1195" s="38"/>
      <c r="Y1195" s="38"/>
      <c r="Z1195" s="38"/>
      <c r="AA1195" s="38"/>
      <c r="AB1195" s="38"/>
      <c r="AC1195" s="38"/>
      <c r="AD1195" s="38"/>
      <c r="AE1195" s="38"/>
      <c r="AR1195" s="227" t="s">
        <v>195</v>
      </c>
      <c r="AT1195" s="227" t="s">
        <v>138</v>
      </c>
      <c r="AU1195" s="227" t="s">
        <v>143</v>
      </c>
      <c r="AY1195" s="17" t="s">
        <v>134</v>
      </c>
      <c r="BE1195" s="228">
        <f>IF(N1195="základní",J1195,0)</f>
        <v>0</v>
      </c>
      <c r="BF1195" s="228">
        <f>IF(N1195="snížená",J1195,0)</f>
        <v>0</v>
      </c>
      <c r="BG1195" s="228">
        <f>IF(N1195="zákl. přenesená",J1195,0)</f>
        <v>0</v>
      </c>
      <c r="BH1195" s="228">
        <f>IF(N1195="sníž. přenesená",J1195,0)</f>
        <v>0</v>
      </c>
      <c r="BI1195" s="228">
        <f>IF(N1195="nulová",J1195,0)</f>
        <v>0</v>
      </c>
      <c r="BJ1195" s="17" t="s">
        <v>143</v>
      </c>
      <c r="BK1195" s="228">
        <f>ROUND(I1195*H1195,2)</f>
        <v>0</v>
      </c>
      <c r="BL1195" s="17" t="s">
        <v>195</v>
      </c>
      <c r="BM1195" s="227" t="s">
        <v>1568</v>
      </c>
    </row>
    <row r="1196" s="13" customFormat="1">
      <c r="A1196" s="13"/>
      <c r="B1196" s="229"/>
      <c r="C1196" s="230"/>
      <c r="D1196" s="231" t="s">
        <v>145</v>
      </c>
      <c r="E1196" s="232" t="s">
        <v>1</v>
      </c>
      <c r="F1196" s="233" t="s">
        <v>1563</v>
      </c>
      <c r="G1196" s="230"/>
      <c r="H1196" s="232" t="s">
        <v>1</v>
      </c>
      <c r="I1196" s="234"/>
      <c r="J1196" s="230"/>
      <c r="K1196" s="230"/>
      <c r="L1196" s="235"/>
      <c r="M1196" s="236"/>
      <c r="N1196" s="237"/>
      <c r="O1196" s="237"/>
      <c r="P1196" s="237"/>
      <c r="Q1196" s="237"/>
      <c r="R1196" s="237"/>
      <c r="S1196" s="237"/>
      <c r="T1196" s="238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39" t="s">
        <v>145</v>
      </c>
      <c r="AU1196" s="239" t="s">
        <v>143</v>
      </c>
      <c r="AV1196" s="13" t="s">
        <v>81</v>
      </c>
      <c r="AW1196" s="13" t="s">
        <v>30</v>
      </c>
      <c r="AX1196" s="13" t="s">
        <v>73</v>
      </c>
      <c r="AY1196" s="239" t="s">
        <v>134</v>
      </c>
    </row>
    <row r="1197" s="14" customFormat="1">
      <c r="A1197" s="14"/>
      <c r="B1197" s="240"/>
      <c r="C1197" s="241"/>
      <c r="D1197" s="231" t="s">
        <v>145</v>
      </c>
      <c r="E1197" s="242" t="s">
        <v>1</v>
      </c>
      <c r="F1197" s="243" t="s">
        <v>1564</v>
      </c>
      <c r="G1197" s="241"/>
      <c r="H1197" s="244">
        <v>4.5</v>
      </c>
      <c r="I1197" s="245"/>
      <c r="J1197" s="241"/>
      <c r="K1197" s="241"/>
      <c r="L1197" s="246"/>
      <c r="M1197" s="247"/>
      <c r="N1197" s="248"/>
      <c r="O1197" s="248"/>
      <c r="P1197" s="248"/>
      <c r="Q1197" s="248"/>
      <c r="R1197" s="248"/>
      <c r="S1197" s="248"/>
      <c r="T1197" s="249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50" t="s">
        <v>145</v>
      </c>
      <c r="AU1197" s="250" t="s">
        <v>143</v>
      </c>
      <c r="AV1197" s="14" t="s">
        <v>143</v>
      </c>
      <c r="AW1197" s="14" t="s">
        <v>30</v>
      </c>
      <c r="AX1197" s="14" t="s">
        <v>81</v>
      </c>
      <c r="AY1197" s="250" t="s">
        <v>134</v>
      </c>
    </row>
    <row r="1198" s="2" customFormat="1" ht="24.15" customHeight="1">
      <c r="A1198" s="38"/>
      <c r="B1198" s="39"/>
      <c r="C1198" s="215" t="s">
        <v>1569</v>
      </c>
      <c r="D1198" s="215" t="s">
        <v>138</v>
      </c>
      <c r="E1198" s="216" t="s">
        <v>1570</v>
      </c>
      <c r="F1198" s="217" t="s">
        <v>1571</v>
      </c>
      <c r="G1198" s="218" t="s">
        <v>151</v>
      </c>
      <c r="H1198" s="219">
        <v>4.5</v>
      </c>
      <c r="I1198" s="220"/>
      <c r="J1198" s="221">
        <f>ROUND(I1198*H1198,2)</f>
        <v>0</v>
      </c>
      <c r="K1198" s="222"/>
      <c r="L1198" s="44"/>
      <c r="M1198" s="223" t="s">
        <v>1</v>
      </c>
      <c r="N1198" s="224" t="s">
        <v>39</v>
      </c>
      <c r="O1198" s="91"/>
      <c r="P1198" s="225">
        <f>O1198*H1198</f>
        <v>0</v>
      </c>
      <c r="Q1198" s="225">
        <v>0.00013999999999999999</v>
      </c>
      <c r="R1198" s="225">
        <f>Q1198*H1198</f>
        <v>0.00062999999999999992</v>
      </c>
      <c r="S1198" s="225">
        <v>0</v>
      </c>
      <c r="T1198" s="226">
        <f>S1198*H1198</f>
        <v>0</v>
      </c>
      <c r="U1198" s="38"/>
      <c r="V1198" s="38"/>
      <c r="W1198" s="38"/>
      <c r="X1198" s="38"/>
      <c r="Y1198" s="38"/>
      <c r="Z1198" s="38"/>
      <c r="AA1198" s="38"/>
      <c r="AB1198" s="38"/>
      <c r="AC1198" s="38"/>
      <c r="AD1198" s="38"/>
      <c r="AE1198" s="38"/>
      <c r="AR1198" s="227" t="s">
        <v>195</v>
      </c>
      <c r="AT1198" s="227" t="s">
        <v>138</v>
      </c>
      <c r="AU1198" s="227" t="s">
        <v>143</v>
      </c>
      <c r="AY1198" s="17" t="s">
        <v>134</v>
      </c>
      <c r="BE1198" s="228">
        <f>IF(N1198="základní",J1198,0)</f>
        <v>0</v>
      </c>
      <c r="BF1198" s="228">
        <f>IF(N1198="snížená",J1198,0)</f>
        <v>0</v>
      </c>
      <c r="BG1198" s="228">
        <f>IF(N1198="zákl. přenesená",J1198,0)</f>
        <v>0</v>
      </c>
      <c r="BH1198" s="228">
        <f>IF(N1198="sníž. přenesená",J1198,0)</f>
        <v>0</v>
      </c>
      <c r="BI1198" s="228">
        <f>IF(N1198="nulová",J1198,0)</f>
        <v>0</v>
      </c>
      <c r="BJ1198" s="17" t="s">
        <v>143</v>
      </c>
      <c r="BK1198" s="228">
        <f>ROUND(I1198*H1198,2)</f>
        <v>0</v>
      </c>
      <c r="BL1198" s="17" t="s">
        <v>195</v>
      </c>
      <c r="BM1198" s="227" t="s">
        <v>1572</v>
      </c>
    </row>
    <row r="1199" s="13" customFormat="1">
      <c r="A1199" s="13"/>
      <c r="B1199" s="229"/>
      <c r="C1199" s="230"/>
      <c r="D1199" s="231" t="s">
        <v>145</v>
      </c>
      <c r="E1199" s="232" t="s">
        <v>1</v>
      </c>
      <c r="F1199" s="233" t="s">
        <v>1563</v>
      </c>
      <c r="G1199" s="230"/>
      <c r="H1199" s="232" t="s">
        <v>1</v>
      </c>
      <c r="I1199" s="234"/>
      <c r="J1199" s="230"/>
      <c r="K1199" s="230"/>
      <c r="L1199" s="235"/>
      <c r="M1199" s="236"/>
      <c r="N1199" s="237"/>
      <c r="O1199" s="237"/>
      <c r="P1199" s="237"/>
      <c r="Q1199" s="237"/>
      <c r="R1199" s="237"/>
      <c r="S1199" s="237"/>
      <c r="T1199" s="238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39" t="s">
        <v>145</v>
      </c>
      <c r="AU1199" s="239" t="s">
        <v>143</v>
      </c>
      <c r="AV1199" s="13" t="s">
        <v>81</v>
      </c>
      <c r="AW1199" s="13" t="s">
        <v>30</v>
      </c>
      <c r="AX1199" s="13" t="s">
        <v>73</v>
      </c>
      <c r="AY1199" s="239" t="s">
        <v>134</v>
      </c>
    </row>
    <row r="1200" s="14" customFormat="1">
      <c r="A1200" s="14"/>
      <c r="B1200" s="240"/>
      <c r="C1200" s="241"/>
      <c r="D1200" s="231" t="s">
        <v>145</v>
      </c>
      <c r="E1200" s="242" t="s">
        <v>1</v>
      </c>
      <c r="F1200" s="243" t="s">
        <v>1564</v>
      </c>
      <c r="G1200" s="241"/>
      <c r="H1200" s="244">
        <v>4.5</v>
      </c>
      <c r="I1200" s="245"/>
      <c r="J1200" s="241"/>
      <c r="K1200" s="241"/>
      <c r="L1200" s="246"/>
      <c r="M1200" s="247"/>
      <c r="N1200" s="248"/>
      <c r="O1200" s="248"/>
      <c r="P1200" s="248"/>
      <c r="Q1200" s="248"/>
      <c r="R1200" s="248"/>
      <c r="S1200" s="248"/>
      <c r="T1200" s="249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50" t="s">
        <v>145</v>
      </c>
      <c r="AU1200" s="250" t="s">
        <v>143</v>
      </c>
      <c r="AV1200" s="14" t="s">
        <v>143</v>
      </c>
      <c r="AW1200" s="14" t="s">
        <v>30</v>
      </c>
      <c r="AX1200" s="14" t="s">
        <v>81</v>
      </c>
      <c r="AY1200" s="250" t="s">
        <v>134</v>
      </c>
    </row>
    <row r="1201" s="2" customFormat="1" ht="24.15" customHeight="1">
      <c r="A1201" s="38"/>
      <c r="B1201" s="39"/>
      <c r="C1201" s="215" t="s">
        <v>1573</v>
      </c>
      <c r="D1201" s="215" t="s">
        <v>138</v>
      </c>
      <c r="E1201" s="216" t="s">
        <v>1574</v>
      </c>
      <c r="F1201" s="217" t="s">
        <v>1575</v>
      </c>
      <c r="G1201" s="218" t="s">
        <v>151</v>
      </c>
      <c r="H1201" s="219">
        <v>4.5</v>
      </c>
      <c r="I1201" s="220"/>
      <c r="J1201" s="221">
        <f>ROUND(I1201*H1201,2)</f>
        <v>0</v>
      </c>
      <c r="K1201" s="222"/>
      <c r="L1201" s="44"/>
      <c r="M1201" s="223" t="s">
        <v>1</v>
      </c>
      <c r="N1201" s="224" t="s">
        <v>39</v>
      </c>
      <c r="O1201" s="91"/>
      <c r="P1201" s="225">
        <f>O1201*H1201</f>
        <v>0</v>
      </c>
      <c r="Q1201" s="225">
        <v>0.00012</v>
      </c>
      <c r="R1201" s="225">
        <f>Q1201*H1201</f>
        <v>0.00054000000000000001</v>
      </c>
      <c r="S1201" s="225">
        <v>0</v>
      </c>
      <c r="T1201" s="226">
        <f>S1201*H1201</f>
        <v>0</v>
      </c>
      <c r="U1201" s="38"/>
      <c r="V1201" s="38"/>
      <c r="W1201" s="38"/>
      <c r="X1201" s="38"/>
      <c r="Y1201" s="38"/>
      <c r="Z1201" s="38"/>
      <c r="AA1201" s="38"/>
      <c r="AB1201" s="38"/>
      <c r="AC1201" s="38"/>
      <c r="AD1201" s="38"/>
      <c r="AE1201" s="38"/>
      <c r="AR1201" s="227" t="s">
        <v>195</v>
      </c>
      <c r="AT1201" s="227" t="s">
        <v>138</v>
      </c>
      <c r="AU1201" s="227" t="s">
        <v>143</v>
      </c>
      <c r="AY1201" s="17" t="s">
        <v>134</v>
      </c>
      <c r="BE1201" s="228">
        <f>IF(N1201="základní",J1201,0)</f>
        <v>0</v>
      </c>
      <c r="BF1201" s="228">
        <f>IF(N1201="snížená",J1201,0)</f>
        <v>0</v>
      </c>
      <c r="BG1201" s="228">
        <f>IF(N1201="zákl. přenesená",J1201,0)</f>
        <v>0</v>
      </c>
      <c r="BH1201" s="228">
        <f>IF(N1201="sníž. přenesená",J1201,0)</f>
        <v>0</v>
      </c>
      <c r="BI1201" s="228">
        <f>IF(N1201="nulová",J1201,0)</f>
        <v>0</v>
      </c>
      <c r="BJ1201" s="17" t="s">
        <v>143</v>
      </c>
      <c r="BK1201" s="228">
        <f>ROUND(I1201*H1201,2)</f>
        <v>0</v>
      </c>
      <c r="BL1201" s="17" t="s">
        <v>195</v>
      </c>
      <c r="BM1201" s="227" t="s">
        <v>1576</v>
      </c>
    </row>
    <row r="1202" s="13" customFormat="1">
      <c r="A1202" s="13"/>
      <c r="B1202" s="229"/>
      <c r="C1202" s="230"/>
      <c r="D1202" s="231" t="s">
        <v>145</v>
      </c>
      <c r="E1202" s="232" t="s">
        <v>1</v>
      </c>
      <c r="F1202" s="233" t="s">
        <v>1563</v>
      </c>
      <c r="G1202" s="230"/>
      <c r="H1202" s="232" t="s">
        <v>1</v>
      </c>
      <c r="I1202" s="234"/>
      <c r="J1202" s="230"/>
      <c r="K1202" s="230"/>
      <c r="L1202" s="235"/>
      <c r="M1202" s="236"/>
      <c r="N1202" s="237"/>
      <c r="O1202" s="237"/>
      <c r="P1202" s="237"/>
      <c r="Q1202" s="237"/>
      <c r="R1202" s="237"/>
      <c r="S1202" s="237"/>
      <c r="T1202" s="238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39" t="s">
        <v>145</v>
      </c>
      <c r="AU1202" s="239" t="s">
        <v>143</v>
      </c>
      <c r="AV1202" s="13" t="s">
        <v>81</v>
      </c>
      <c r="AW1202" s="13" t="s">
        <v>30</v>
      </c>
      <c r="AX1202" s="13" t="s">
        <v>73</v>
      </c>
      <c r="AY1202" s="239" t="s">
        <v>134</v>
      </c>
    </row>
    <row r="1203" s="14" customFormat="1">
      <c r="A1203" s="14"/>
      <c r="B1203" s="240"/>
      <c r="C1203" s="241"/>
      <c r="D1203" s="231" t="s">
        <v>145</v>
      </c>
      <c r="E1203" s="242" t="s">
        <v>1</v>
      </c>
      <c r="F1203" s="243" t="s">
        <v>1564</v>
      </c>
      <c r="G1203" s="241"/>
      <c r="H1203" s="244">
        <v>4.5</v>
      </c>
      <c r="I1203" s="245"/>
      <c r="J1203" s="241"/>
      <c r="K1203" s="241"/>
      <c r="L1203" s="246"/>
      <c r="M1203" s="247"/>
      <c r="N1203" s="248"/>
      <c r="O1203" s="248"/>
      <c r="P1203" s="248"/>
      <c r="Q1203" s="248"/>
      <c r="R1203" s="248"/>
      <c r="S1203" s="248"/>
      <c r="T1203" s="249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50" t="s">
        <v>145</v>
      </c>
      <c r="AU1203" s="250" t="s">
        <v>143</v>
      </c>
      <c r="AV1203" s="14" t="s">
        <v>143</v>
      </c>
      <c r="AW1203" s="14" t="s">
        <v>30</v>
      </c>
      <c r="AX1203" s="14" t="s">
        <v>81</v>
      </c>
      <c r="AY1203" s="250" t="s">
        <v>134</v>
      </c>
    </row>
    <row r="1204" s="2" customFormat="1" ht="24.15" customHeight="1">
      <c r="A1204" s="38"/>
      <c r="B1204" s="39"/>
      <c r="C1204" s="215" t="s">
        <v>1577</v>
      </c>
      <c r="D1204" s="215" t="s">
        <v>138</v>
      </c>
      <c r="E1204" s="216" t="s">
        <v>1578</v>
      </c>
      <c r="F1204" s="217" t="s">
        <v>1579</v>
      </c>
      <c r="G1204" s="218" t="s">
        <v>151</v>
      </c>
      <c r="H1204" s="219">
        <v>4.5</v>
      </c>
      <c r="I1204" s="220"/>
      <c r="J1204" s="221">
        <f>ROUND(I1204*H1204,2)</f>
        <v>0</v>
      </c>
      <c r="K1204" s="222"/>
      <c r="L1204" s="44"/>
      <c r="M1204" s="223" t="s">
        <v>1</v>
      </c>
      <c r="N1204" s="224" t="s">
        <v>39</v>
      </c>
      <c r="O1204" s="91"/>
      <c r="P1204" s="225">
        <f>O1204*H1204</f>
        <v>0</v>
      </c>
      <c r="Q1204" s="225">
        <v>0.00012</v>
      </c>
      <c r="R1204" s="225">
        <f>Q1204*H1204</f>
        <v>0.00054000000000000001</v>
      </c>
      <c r="S1204" s="225">
        <v>0</v>
      </c>
      <c r="T1204" s="226">
        <f>S1204*H1204</f>
        <v>0</v>
      </c>
      <c r="U1204" s="38"/>
      <c r="V1204" s="38"/>
      <c r="W1204" s="38"/>
      <c r="X1204" s="38"/>
      <c r="Y1204" s="38"/>
      <c r="Z1204" s="38"/>
      <c r="AA1204" s="38"/>
      <c r="AB1204" s="38"/>
      <c r="AC1204" s="38"/>
      <c r="AD1204" s="38"/>
      <c r="AE1204" s="38"/>
      <c r="AR1204" s="227" t="s">
        <v>195</v>
      </c>
      <c r="AT1204" s="227" t="s">
        <v>138</v>
      </c>
      <c r="AU1204" s="227" t="s">
        <v>143</v>
      </c>
      <c r="AY1204" s="17" t="s">
        <v>134</v>
      </c>
      <c r="BE1204" s="228">
        <f>IF(N1204="základní",J1204,0)</f>
        <v>0</v>
      </c>
      <c r="BF1204" s="228">
        <f>IF(N1204="snížená",J1204,0)</f>
        <v>0</v>
      </c>
      <c r="BG1204" s="228">
        <f>IF(N1204="zákl. přenesená",J1204,0)</f>
        <v>0</v>
      </c>
      <c r="BH1204" s="228">
        <f>IF(N1204="sníž. přenesená",J1204,0)</f>
        <v>0</v>
      </c>
      <c r="BI1204" s="228">
        <f>IF(N1204="nulová",J1204,0)</f>
        <v>0</v>
      </c>
      <c r="BJ1204" s="17" t="s">
        <v>143</v>
      </c>
      <c r="BK1204" s="228">
        <f>ROUND(I1204*H1204,2)</f>
        <v>0</v>
      </c>
      <c r="BL1204" s="17" t="s">
        <v>195</v>
      </c>
      <c r="BM1204" s="227" t="s">
        <v>1580</v>
      </c>
    </row>
    <row r="1205" s="13" customFormat="1">
      <c r="A1205" s="13"/>
      <c r="B1205" s="229"/>
      <c r="C1205" s="230"/>
      <c r="D1205" s="231" t="s">
        <v>145</v>
      </c>
      <c r="E1205" s="232" t="s">
        <v>1</v>
      </c>
      <c r="F1205" s="233" t="s">
        <v>1563</v>
      </c>
      <c r="G1205" s="230"/>
      <c r="H1205" s="232" t="s">
        <v>1</v>
      </c>
      <c r="I1205" s="234"/>
      <c r="J1205" s="230"/>
      <c r="K1205" s="230"/>
      <c r="L1205" s="235"/>
      <c r="M1205" s="236"/>
      <c r="N1205" s="237"/>
      <c r="O1205" s="237"/>
      <c r="P1205" s="237"/>
      <c r="Q1205" s="237"/>
      <c r="R1205" s="237"/>
      <c r="S1205" s="237"/>
      <c r="T1205" s="238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39" t="s">
        <v>145</v>
      </c>
      <c r="AU1205" s="239" t="s">
        <v>143</v>
      </c>
      <c r="AV1205" s="13" t="s">
        <v>81</v>
      </c>
      <c r="AW1205" s="13" t="s">
        <v>30</v>
      </c>
      <c r="AX1205" s="13" t="s">
        <v>73</v>
      </c>
      <c r="AY1205" s="239" t="s">
        <v>134</v>
      </c>
    </row>
    <row r="1206" s="14" customFormat="1">
      <c r="A1206" s="14"/>
      <c r="B1206" s="240"/>
      <c r="C1206" s="241"/>
      <c r="D1206" s="231" t="s">
        <v>145</v>
      </c>
      <c r="E1206" s="242" t="s">
        <v>1</v>
      </c>
      <c r="F1206" s="243" t="s">
        <v>1564</v>
      </c>
      <c r="G1206" s="241"/>
      <c r="H1206" s="244">
        <v>4.5</v>
      </c>
      <c r="I1206" s="245"/>
      <c r="J1206" s="241"/>
      <c r="K1206" s="241"/>
      <c r="L1206" s="246"/>
      <c r="M1206" s="247"/>
      <c r="N1206" s="248"/>
      <c r="O1206" s="248"/>
      <c r="P1206" s="248"/>
      <c r="Q1206" s="248"/>
      <c r="R1206" s="248"/>
      <c r="S1206" s="248"/>
      <c r="T1206" s="249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50" t="s">
        <v>145</v>
      </c>
      <c r="AU1206" s="250" t="s">
        <v>143</v>
      </c>
      <c r="AV1206" s="14" t="s">
        <v>143</v>
      </c>
      <c r="AW1206" s="14" t="s">
        <v>30</v>
      </c>
      <c r="AX1206" s="14" t="s">
        <v>81</v>
      </c>
      <c r="AY1206" s="250" t="s">
        <v>134</v>
      </c>
    </row>
    <row r="1207" s="2" customFormat="1" ht="24.15" customHeight="1">
      <c r="A1207" s="38"/>
      <c r="B1207" s="39"/>
      <c r="C1207" s="215" t="s">
        <v>1581</v>
      </c>
      <c r="D1207" s="215" t="s">
        <v>138</v>
      </c>
      <c r="E1207" s="216" t="s">
        <v>1582</v>
      </c>
      <c r="F1207" s="217" t="s">
        <v>1583</v>
      </c>
      <c r="G1207" s="218" t="s">
        <v>151</v>
      </c>
      <c r="H1207" s="219">
        <v>4.5</v>
      </c>
      <c r="I1207" s="220"/>
      <c r="J1207" s="221">
        <f>ROUND(I1207*H1207,2)</f>
        <v>0</v>
      </c>
      <c r="K1207" s="222"/>
      <c r="L1207" s="44"/>
      <c r="M1207" s="223" t="s">
        <v>1</v>
      </c>
      <c r="N1207" s="224" t="s">
        <v>39</v>
      </c>
      <c r="O1207" s="91"/>
      <c r="P1207" s="225">
        <f>O1207*H1207</f>
        <v>0</v>
      </c>
      <c r="Q1207" s="225">
        <v>3.0000000000000001E-05</v>
      </c>
      <c r="R1207" s="225">
        <f>Q1207*H1207</f>
        <v>0.000135</v>
      </c>
      <c r="S1207" s="225">
        <v>0</v>
      </c>
      <c r="T1207" s="226">
        <f>S1207*H1207</f>
        <v>0</v>
      </c>
      <c r="U1207" s="38"/>
      <c r="V1207" s="38"/>
      <c r="W1207" s="38"/>
      <c r="X1207" s="38"/>
      <c r="Y1207" s="38"/>
      <c r="Z1207" s="38"/>
      <c r="AA1207" s="38"/>
      <c r="AB1207" s="38"/>
      <c r="AC1207" s="38"/>
      <c r="AD1207" s="38"/>
      <c r="AE1207" s="38"/>
      <c r="AR1207" s="227" t="s">
        <v>195</v>
      </c>
      <c r="AT1207" s="227" t="s">
        <v>138</v>
      </c>
      <c r="AU1207" s="227" t="s">
        <v>143</v>
      </c>
      <c r="AY1207" s="17" t="s">
        <v>134</v>
      </c>
      <c r="BE1207" s="228">
        <f>IF(N1207="základní",J1207,0)</f>
        <v>0</v>
      </c>
      <c r="BF1207" s="228">
        <f>IF(N1207="snížená",J1207,0)</f>
        <v>0</v>
      </c>
      <c r="BG1207" s="228">
        <f>IF(N1207="zákl. přenesená",J1207,0)</f>
        <v>0</v>
      </c>
      <c r="BH1207" s="228">
        <f>IF(N1207="sníž. přenesená",J1207,0)</f>
        <v>0</v>
      </c>
      <c r="BI1207" s="228">
        <f>IF(N1207="nulová",J1207,0)</f>
        <v>0</v>
      </c>
      <c r="BJ1207" s="17" t="s">
        <v>143</v>
      </c>
      <c r="BK1207" s="228">
        <f>ROUND(I1207*H1207,2)</f>
        <v>0</v>
      </c>
      <c r="BL1207" s="17" t="s">
        <v>195</v>
      </c>
      <c r="BM1207" s="227" t="s">
        <v>1584</v>
      </c>
    </row>
    <row r="1208" s="13" customFormat="1">
      <c r="A1208" s="13"/>
      <c r="B1208" s="229"/>
      <c r="C1208" s="230"/>
      <c r="D1208" s="231" t="s">
        <v>145</v>
      </c>
      <c r="E1208" s="232" t="s">
        <v>1</v>
      </c>
      <c r="F1208" s="233" t="s">
        <v>1563</v>
      </c>
      <c r="G1208" s="230"/>
      <c r="H1208" s="232" t="s">
        <v>1</v>
      </c>
      <c r="I1208" s="234"/>
      <c r="J1208" s="230"/>
      <c r="K1208" s="230"/>
      <c r="L1208" s="235"/>
      <c r="M1208" s="236"/>
      <c r="N1208" s="237"/>
      <c r="O1208" s="237"/>
      <c r="P1208" s="237"/>
      <c r="Q1208" s="237"/>
      <c r="R1208" s="237"/>
      <c r="S1208" s="237"/>
      <c r="T1208" s="238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39" t="s">
        <v>145</v>
      </c>
      <c r="AU1208" s="239" t="s">
        <v>143</v>
      </c>
      <c r="AV1208" s="13" t="s">
        <v>81</v>
      </c>
      <c r="AW1208" s="13" t="s">
        <v>30</v>
      </c>
      <c r="AX1208" s="13" t="s">
        <v>73</v>
      </c>
      <c r="AY1208" s="239" t="s">
        <v>134</v>
      </c>
    </row>
    <row r="1209" s="14" customFormat="1">
      <c r="A1209" s="14"/>
      <c r="B1209" s="240"/>
      <c r="C1209" s="241"/>
      <c r="D1209" s="231" t="s">
        <v>145</v>
      </c>
      <c r="E1209" s="242" t="s">
        <v>1</v>
      </c>
      <c r="F1209" s="243" t="s">
        <v>1564</v>
      </c>
      <c r="G1209" s="241"/>
      <c r="H1209" s="244">
        <v>4.5</v>
      </c>
      <c r="I1209" s="245"/>
      <c r="J1209" s="241"/>
      <c r="K1209" s="241"/>
      <c r="L1209" s="246"/>
      <c r="M1209" s="247"/>
      <c r="N1209" s="248"/>
      <c r="O1209" s="248"/>
      <c r="P1209" s="248"/>
      <c r="Q1209" s="248"/>
      <c r="R1209" s="248"/>
      <c r="S1209" s="248"/>
      <c r="T1209" s="249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50" t="s">
        <v>145</v>
      </c>
      <c r="AU1209" s="250" t="s">
        <v>143</v>
      </c>
      <c r="AV1209" s="14" t="s">
        <v>143</v>
      </c>
      <c r="AW1209" s="14" t="s">
        <v>30</v>
      </c>
      <c r="AX1209" s="14" t="s">
        <v>81</v>
      </c>
      <c r="AY1209" s="250" t="s">
        <v>134</v>
      </c>
    </row>
    <row r="1210" s="2" customFormat="1" ht="24.15" customHeight="1">
      <c r="A1210" s="38"/>
      <c r="B1210" s="39"/>
      <c r="C1210" s="215" t="s">
        <v>1585</v>
      </c>
      <c r="D1210" s="215" t="s">
        <v>138</v>
      </c>
      <c r="E1210" s="216" t="s">
        <v>1586</v>
      </c>
      <c r="F1210" s="217" t="s">
        <v>1587</v>
      </c>
      <c r="G1210" s="218" t="s">
        <v>151</v>
      </c>
      <c r="H1210" s="219">
        <v>7</v>
      </c>
      <c r="I1210" s="220"/>
      <c r="J1210" s="221">
        <f>ROUND(I1210*H1210,2)</f>
        <v>0</v>
      </c>
      <c r="K1210" s="222"/>
      <c r="L1210" s="44"/>
      <c r="M1210" s="223" t="s">
        <v>1</v>
      </c>
      <c r="N1210" s="224" t="s">
        <v>39</v>
      </c>
      <c r="O1210" s="91"/>
      <c r="P1210" s="225">
        <f>O1210*H1210</f>
        <v>0</v>
      </c>
      <c r="Q1210" s="225">
        <v>9.0000000000000006E-05</v>
      </c>
      <c r="R1210" s="225">
        <f>Q1210*H1210</f>
        <v>0.00063000000000000003</v>
      </c>
      <c r="S1210" s="225">
        <v>0</v>
      </c>
      <c r="T1210" s="226">
        <f>S1210*H1210</f>
        <v>0</v>
      </c>
      <c r="U1210" s="38"/>
      <c r="V1210" s="38"/>
      <c r="W1210" s="38"/>
      <c r="X1210" s="38"/>
      <c r="Y1210" s="38"/>
      <c r="Z1210" s="38"/>
      <c r="AA1210" s="38"/>
      <c r="AB1210" s="38"/>
      <c r="AC1210" s="38"/>
      <c r="AD1210" s="38"/>
      <c r="AE1210" s="38"/>
      <c r="AR1210" s="227" t="s">
        <v>195</v>
      </c>
      <c r="AT1210" s="227" t="s">
        <v>138</v>
      </c>
      <c r="AU1210" s="227" t="s">
        <v>143</v>
      </c>
      <c r="AY1210" s="17" t="s">
        <v>134</v>
      </c>
      <c r="BE1210" s="228">
        <f>IF(N1210="základní",J1210,0)</f>
        <v>0</v>
      </c>
      <c r="BF1210" s="228">
        <f>IF(N1210="snížená",J1210,0)</f>
        <v>0</v>
      </c>
      <c r="BG1210" s="228">
        <f>IF(N1210="zákl. přenesená",J1210,0)</f>
        <v>0</v>
      </c>
      <c r="BH1210" s="228">
        <f>IF(N1210="sníž. přenesená",J1210,0)</f>
        <v>0</v>
      </c>
      <c r="BI1210" s="228">
        <f>IF(N1210="nulová",J1210,0)</f>
        <v>0</v>
      </c>
      <c r="BJ1210" s="17" t="s">
        <v>143</v>
      </c>
      <c r="BK1210" s="228">
        <f>ROUND(I1210*H1210,2)</f>
        <v>0</v>
      </c>
      <c r="BL1210" s="17" t="s">
        <v>195</v>
      </c>
      <c r="BM1210" s="227" t="s">
        <v>1588</v>
      </c>
    </row>
    <row r="1211" s="13" customFormat="1">
      <c r="A1211" s="13"/>
      <c r="B1211" s="229"/>
      <c r="C1211" s="230"/>
      <c r="D1211" s="231" t="s">
        <v>145</v>
      </c>
      <c r="E1211" s="232" t="s">
        <v>1</v>
      </c>
      <c r="F1211" s="233" t="s">
        <v>166</v>
      </c>
      <c r="G1211" s="230"/>
      <c r="H1211" s="232" t="s">
        <v>1</v>
      </c>
      <c r="I1211" s="234"/>
      <c r="J1211" s="230"/>
      <c r="K1211" s="230"/>
      <c r="L1211" s="235"/>
      <c r="M1211" s="236"/>
      <c r="N1211" s="237"/>
      <c r="O1211" s="237"/>
      <c r="P1211" s="237"/>
      <c r="Q1211" s="237"/>
      <c r="R1211" s="237"/>
      <c r="S1211" s="237"/>
      <c r="T1211" s="238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39" t="s">
        <v>145</v>
      </c>
      <c r="AU1211" s="239" t="s">
        <v>143</v>
      </c>
      <c r="AV1211" s="13" t="s">
        <v>81</v>
      </c>
      <c r="AW1211" s="13" t="s">
        <v>30</v>
      </c>
      <c r="AX1211" s="13" t="s">
        <v>73</v>
      </c>
      <c r="AY1211" s="239" t="s">
        <v>134</v>
      </c>
    </row>
    <row r="1212" s="14" customFormat="1">
      <c r="A1212" s="14"/>
      <c r="B1212" s="240"/>
      <c r="C1212" s="241"/>
      <c r="D1212" s="231" t="s">
        <v>145</v>
      </c>
      <c r="E1212" s="242" t="s">
        <v>1</v>
      </c>
      <c r="F1212" s="243" t="s">
        <v>758</v>
      </c>
      <c r="G1212" s="241"/>
      <c r="H1212" s="244">
        <v>5.5999999999999996</v>
      </c>
      <c r="I1212" s="245"/>
      <c r="J1212" s="241"/>
      <c r="K1212" s="241"/>
      <c r="L1212" s="246"/>
      <c r="M1212" s="247"/>
      <c r="N1212" s="248"/>
      <c r="O1212" s="248"/>
      <c r="P1212" s="248"/>
      <c r="Q1212" s="248"/>
      <c r="R1212" s="248"/>
      <c r="S1212" s="248"/>
      <c r="T1212" s="249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50" t="s">
        <v>145</v>
      </c>
      <c r="AU1212" s="250" t="s">
        <v>143</v>
      </c>
      <c r="AV1212" s="14" t="s">
        <v>143</v>
      </c>
      <c r="AW1212" s="14" t="s">
        <v>30</v>
      </c>
      <c r="AX1212" s="14" t="s">
        <v>73</v>
      </c>
      <c r="AY1212" s="250" t="s">
        <v>134</v>
      </c>
    </row>
    <row r="1213" s="13" customFormat="1">
      <c r="A1213" s="13"/>
      <c r="B1213" s="229"/>
      <c r="C1213" s="230"/>
      <c r="D1213" s="231" t="s">
        <v>145</v>
      </c>
      <c r="E1213" s="232" t="s">
        <v>1</v>
      </c>
      <c r="F1213" s="233" t="s">
        <v>225</v>
      </c>
      <c r="G1213" s="230"/>
      <c r="H1213" s="232" t="s">
        <v>1</v>
      </c>
      <c r="I1213" s="234"/>
      <c r="J1213" s="230"/>
      <c r="K1213" s="230"/>
      <c r="L1213" s="235"/>
      <c r="M1213" s="236"/>
      <c r="N1213" s="237"/>
      <c r="O1213" s="237"/>
      <c r="P1213" s="237"/>
      <c r="Q1213" s="237"/>
      <c r="R1213" s="237"/>
      <c r="S1213" s="237"/>
      <c r="T1213" s="238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39" t="s">
        <v>145</v>
      </c>
      <c r="AU1213" s="239" t="s">
        <v>143</v>
      </c>
      <c r="AV1213" s="13" t="s">
        <v>81</v>
      </c>
      <c r="AW1213" s="13" t="s">
        <v>30</v>
      </c>
      <c r="AX1213" s="13" t="s">
        <v>73</v>
      </c>
      <c r="AY1213" s="239" t="s">
        <v>134</v>
      </c>
    </row>
    <row r="1214" s="14" customFormat="1">
      <c r="A1214" s="14"/>
      <c r="B1214" s="240"/>
      <c r="C1214" s="241"/>
      <c r="D1214" s="231" t="s">
        <v>145</v>
      </c>
      <c r="E1214" s="242" t="s">
        <v>1</v>
      </c>
      <c r="F1214" s="243" t="s">
        <v>759</v>
      </c>
      <c r="G1214" s="241"/>
      <c r="H1214" s="244">
        <v>1.3999999999999999</v>
      </c>
      <c r="I1214" s="245"/>
      <c r="J1214" s="241"/>
      <c r="K1214" s="241"/>
      <c r="L1214" s="246"/>
      <c r="M1214" s="247"/>
      <c r="N1214" s="248"/>
      <c r="O1214" s="248"/>
      <c r="P1214" s="248"/>
      <c r="Q1214" s="248"/>
      <c r="R1214" s="248"/>
      <c r="S1214" s="248"/>
      <c r="T1214" s="249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0" t="s">
        <v>145</v>
      </c>
      <c r="AU1214" s="250" t="s">
        <v>143</v>
      </c>
      <c r="AV1214" s="14" t="s">
        <v>143</v>
      </c>
      <c r="AW1214" s="14" t="s">
        <v>30</v>
      </c>
      <c r="AX1214" s="14" t="s">
        <v>73</v>
      </c>
      <c r="AY1214" s="250" t="s">
        <v>134</v>
      </c>
    </row>
    <row r="1215" s="15" customFormat="1">
      <c r="A1215" s="15"/>
      <c r="B1215" s="251"/>
      <c r="C1215" s="252"/>
      <c r="D1215" s="231" t="s">
        <v>145</v>
      </c>
      <c r="E1215" s="253" t="s">
        <v>1</v>
      </c>
      <c r="F1215" s="254" t="s">
        <v>168</v>
      </c>
      <c r="G1215" s="252"/>
      <c r="H1215" s="255">
        <v>7</v>
      </c>
      <c r="I1215" s="256"/>
      <c r="J1215" s="252"/>
      <c r="K1215" s="252"/>
      <c r="L1215" s="257"/>
      <c r="M1215" s="258"/>
      <c r="N1215" s="259"/>
      <c r="O1215" s="259"/>
      <c r="P1215" s="259"/>
      <c r="Q1215" s="259"/>
      <c r="R1215" s="259"/>
      <c r="S1215" s="259"/>
      <c r="T1215" s="260"/>
      <c r="U1215" s="15"/>
      <c r="V1215" s="15"/>
      <c r="W1215" s="15"/>
      <c r="X1215" s="15"/>
      <c r="Y1215" s="15"/>
      <c r="Z1215" s="15"/>
      <c r="AA1215" s="15"/>
      <c r="AB1215" s="15"/>
      <c r="AC1215" s="15"/>
      <c r="AD1215" s="15"/>
      <c r="AE1215" s="15"/>
      <c r="AT1215" s="261" t="s">
        <v>145</v>
      </c>
      <c r="AU1215" s="261" t="s">
        <v>143</v>
      </c>
      <c r="AV1215" s="15" t="s">
        <v>142</v>
      </c>
      <c r="AW1215" s="15" t="s">
        <v>30</v>
      </c>
      <c r="AX1215" s="15" t="s">
        <v>81</v>
      </c>
      <c r="AY1215" s="261" t="s">
        <v>134</v>
      </c>
    </row>
    <row r="1216" s="2" customFormat="1" ht="33" customHeight="1">
      <c r="A1216" s="38"/>
      <c r="B1216" s="39"/>
      <c r="C1216" s="215" t="s">
        <v>1589</v>
      </c>
      <c r="D1216" s="215" t="s">
        <v>138</v>
      </c>
      <c r="E1216" s="216" t="s">
        <v>1590</v>
      </c>
      <c r="F1216" s="217" t="s">
        <v>1591</v>
      </c>
      <c r="G1216" s="218" t="s">
        <v>151</v>
      </c>
      <c r="H1216" s="219">
        <v>7</v>
      </c>
      <c r="I1216" s="220"/>
      <c r="J1216" s="221">
        <f>ROUND(I1216*H1216,2)</f>
        <v>0</v>
      </c>
      <c r="K1216" s="222"/>
      <c r="L1216" s="44"/>
      <c r="M1216" s="223" t="s">
        <v>1</v>
      </c>
      <c r="N1216" s="224" t="s">
        <v>39</v>
      </c>
      <c r="O1216" s="91"/>
      <c r="P1216" s="225">
        <f>O1216*H1216</f>
        <v>0</v>
      </c>
      <c r="Q1216" s="225">
        <v>0.00023000000000000001</v>
      </c>
      <c r="R1216" s="225">
        <f>Q1216*H1216</f>
        <v>0.0016100000000000001</v>
      </c>
      <c r="S1216" s="225">
        <v>0</v>
      </c>
      <c r="T1216" s="226">
        <f>S1216*H1216</f>
        <v>0</v>
      </c>
      <c r="U1216" s="38"/>
      <c r="V1216" s="38"/>
      <c r="W1216" s="38"/>
      <c r="X1216" s="38"/>
      <c r="Y1216" s="38"/>
      <c r="Z1216" s="38"/>
      <c r="AA1216" s="38"/>
      <c r="AB1216" s="38"/>
      <c r="AC1216" s="38"/>
      <c r="AD1216" s="38"/>
      <c r="AE1216" s="38"/>
      <c r="AR1216" s="227" t="s">
        <v>195</v>
      </c>
      <c r="AT1216" s="227" t="s">
        <v>138</v>
      </c>
      <c r="AU1216" s="227" t="s">
        <v>143</v>
      </c>
      <c r="AY1216" s="17" t="s">
        <v>134</v>
      </c>
      <c r="BE1216" s="228">
        <f>IF(N1216="základní",J1216,0)</f>
        <v>0</v>
      </c>
      <c r="BF1216" s="228">
        <f>IF(N1216="snížená",J1216,0)</f>
        <v>0</v>
      </c>
      <c r="BG1216" s="228">
        <f>IF(N1216="zákl. přenesená",J1216,0)</f>
        <v>0</v>
      </c>
      <c r="BH1216" s="228">
        <f>IF(N1216="sníž. přenesená",J1216,0)</f>
        <v>0</v>
      </c>
      <c r="BI1216" s="228">
        <f>IF(N1216="nulová",J1216,0)</f>
        <v>0</v>
      </c>
      <c r="BJ1216" s="17" t="s">
        <v>143</v>
      </c>
      <c r="BK1216" s="228">
        <f>ROUND(I1216*H1216,2)</f>
        <v>0</v>
      </c>
      <c r="BL1216" s="17" t="s">
        <v>195</v>
      </c>
      <c r="BM1216" s="227" t="s">
        <v>1592</v>
      </c>
    </row>
    <row r="1217" s="13" customFormat="1">
      <c r="A1217" s="13"/>
      <c r="B1217" s="229"/>
      <c r="C1217" s="230"/>
      <c r="D1217" s="231" t="s">
        <v>145</v>
      </c>
      <c r="E1217" s="232" t="s">
        <v>1</v>
      </c>
      <c r="F1217" s="233" t="s">
        <v>166</v>
      </c>
      <c r="G1217" s="230"/>
      <c r="H1217" s="232" t="s">
        <v>1</v>
      </c>
      <c r="I1217" s="234"/>
      <c r="J1217" s="230"/>
      <c r="K1217" s="230"/>
      <c r="L1217" s="235"/>
      <c r="M1217" s="236"/>
      <c r="N1217" s="237"/>
      <c r="O1217" s="237"/>
      <c r="P1217" s="237"/>
      <c r="Q1217" s="237"/>
      <c r="R1217" s="237"/>
      <c r="S1217" s="237"/>
      <c r="T1217" s="238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39" t="s">
        <v>145</v>
      </c>
      <c r="AU1217" s="239" t="s">
        <v>143</v>
      </c>
      <c r="AV1217" s="13" t="s">
        <v>81</v>
      </c>
      <c r="AW1217" s="13" t="s">
        <v>30</v>
      </c>
      <c r="AX1217" s="13" t="s">
        <v>73</v>
      </c>
      <c r="AY1217" s="239" t="s">
        <v>134</v>
      </c>
    </row>
    <row r="1218" s="14" customFormat="1">
      <c r="A1218" s="14"/>
      <c r="B1218" s="240"/>
      <c r="C1218" s="241"/>
      <c r="D1218" s="231" t="s">
        <v>145</v>
      </c>
      <c r="E1218" s="242" t="s">
        <v>1</v>
      </c>
      <c r="F1218" s="243" t="s">
        <v>758</v>
      </c>
      <c r="G1218" s="241"/>
      <c r="H1218" s="244">
        <v>5.5999999999999996</v>
      </c>
      <c r="I1218" s="245"/>
      <c r="J1218" s="241"/>
      <c r="K1218" s="241"/>
      <c r="L1218" s="246"/>
      <c r="M1218" s="247"/>
      <c r="N1218" s="248"/>
      <c r="O1218" s="248"/>
      <c r="P1218" s="248"/>
      <c r="Q1218" s="248"/>
      <c r="R1218" s="248"/>
      <c r="S1218" s="248"/>
      <c r="T1218" s="249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50" t="s">
        <v>145</v>
      </c>
      <c r="AU1218" s="250" t="s">
        <v>143</v>
      </c>
      <c r="AV1218" s="14" t="s">
        <v>143</v>
      </c>
      <c r="AW1218" s="14" t="s">
        <v>30</v>
      </c>
      <c r="AX1218" s="14" t="s">
        <v>73</v>
      </c>
      <c r="AY1218" s="250" t="s">
        <v>134</v>
      </c>
    </row>
    <row r="1219" s="13" customFormat="1">
      <c r="A1219" s="13"/>
      <c r="B1219" s="229"/>
      <c r="C1219" s="230"/>
      <c r="D1219" s="231" t="s">
        <v>145</v>
      </c>
      <c r="E1219" s="232" t="s">
        <v>1</v>
      </c>
      <c r="F1219" s="233" t="s">
        <v>225</v>
      </c>
      <c r="G1219" s="230"/>
      <c r="H1219" s="232" t="s">
        <v>1</v>
      </c>
      <c r="I1219" s="234"/>
      <c r="J1219" s="230"/>
      <c r="K1219" s="230"/>
      <c r="L1219" s="235"/>
      <c r="M1219" s="236"/>
      <c r="N1219" s="237"/>
      <c r="O1219" s="237"/>
      <c r="P1219" s="237"/>
      <c r="Q1219" s="237"/>
      <c r="R1219" s="237"/>
      <c r="S1219" s="237"/>
      <c r="T1219" s="238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39" t="s">
        <v>145</v>
      </c>
      <c r="AU1219" s="239" t="s">
        <v>143</v>
      </c>
      <c r="AV1219" s="13" t="s">
        <v>81</v>
      </c>
      <c r="AW1219" s="13" t="s">
        <v>30</v>
      </c>
      <c r="AX1219" s="13" t="s">
        <v>73</v>
      </c>
      <c r="AY1219" s="239" t="s">
        <v>134</v>
      </c>
    </row>
    <row r="1220" s="14" customFormat="1">
      <c r="A1220" s="14"/>
      <c r="B1220" s="240"/>
      <c r="C1220" s="241"/>
      <c r="D1220" s="231" t="s">
        <v>145</v>
      </c>
      <c r="E1220" s="242" t="s">
        <v>1</v>
      </c>
      <c r="F1220" s="243" t="s">
        <v>759</v>
      </c>
      <c r="G1220" s="241"/>
      <c r="H1220" s="244">
        <v>1.3999999999999999</v>
      </c>
      <c r="I1220" s="245"/>
      <c r="J1220" s="241"/>
      <c r="K1220" s="241"/>
      <c r="L1220" s="246"/>
      <c r="M1220" s="247"/>
      <c r="N1220" s="248"/>
      <c r="O1220" s="248"/>
      <c r="P1220" s="248"/>
      <c r="Q1220" s="248"/>
      <c r="R1220" s="248"/>
      <c r="S1220" s="248"/>
      <c r="T1220" s="249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50" t="s">
        <v>145</v>
      </c>
      <c r="AU1220" s="250" t="s">
        <v>143</v>
      </c>
      <c r="AV1220" s="14" t="s">
        <v>143</v>
      </c>
      <c r="AW1220" s="14" t="s">
        <v>30</v>
      </c>
      <c r="AX1220" s="14" t="s">
        <v>73</v>
      </c>
      <c r="AY1220" s="250" t="s">
        <v>134</v>
      </c>
    </row>
    <row r="1221" s="15" customFormat="1">
      <c r="A1221" s="15"/>
      <c r="B1221" s="251"/>
      <c r="C1221" s="252"/>
      <c r="D1221" s="231" t="s">
        <v>145</v>
      </c>
      <c r="E1221" s="253" t="s">
        <v>1</v>
      </c>
      <c r="F1221" s="254" t="s">
        <v>168</v>
      </c>
      <c r="G1221" s="252"/>
      <c r="H1221" s="255">
        <v>7</v>
      </c>
      <c r="I1221" s="256"/>
      <c r="J1221" s="252"/>
      <c r="K1221" s="252"/>
      <c r="L1221" s="257"/>
      <c r="M1221" s="258"/>
      <c r="N1221" s="259"/>
      <c r="O1221" s="259"/>
      <c r="P1221" s="259"/>
      <c r="Q1221" s="259"/>
      <c r="R1221" s="259"/>
      <c r="S1221" s="259"/>
      <c r="T1221" s="260"/>
      <c r="U1221" s="15"/>
      <c r="V1221" s="15"/>
      <c r="W1221" s="15"/>
      <c r="X1221" s="15"/>
      <c r="Y1221" s="15"/>
      <c r="Z1221" s="15"/>
      <c r="AA1221" s="15"/>
      <c r="AB1221" s="15"/>
      <c r="AC1221" s="15"/>
      <c r="AD1221" s="15"/>
      <c r="AE1221" s="15"/>
      <c r="AT1221" s="261" t="s">
        <v>145</v>
      </c>
      <c r="AU1221" s="261" t="s">
        <v>143</v>
      </c>
      <c r="AV1221" s="15" t="s">
        <v>142</v>
      </c>
      <c r="AW1221" s="15" t="s">
        <v>30</v>
      </c>
      <c r="AX1221" s="15" t="s">
        <v>81</v>
      </c>
      <c r="AY1221" s="261" t="s">
        <v>134</v>
      </c>
    </row>
    <row r="1222" s="2" customFormat="1" ht="24.15" customHeight="1">
      <c r="A1222" s="38"/>
      <c r="B1222" s="39"/>
      <c r="C1222" s="215" t="s">
        <v>1593</v>
      </c>
      <c r="D1222" s="215" t="s">
        <v>138</v>
      </c>
      <c r="E1222" s="216" t="s">
        <v>1594</v>
      </c>
      <c r="F1222" s="217" t="s">
        <v>1595</v>
      </c>
      <c r="G1222" s="218" t="s">
        <v>151</v>
      </c>
      <c r="H1222" s="219">
        <v>7</v>
      </c>
      <c r="I1222" s="220"/>
      <c r="J1222" s="221">
        <f>ROUND(I1222*H1222,2)</f>
        <v>0</v>
      </c>
      <c r="K1222" s="222"/>
      <c r="L1222" s="44"/>
      <c r="M1222" s="223" t="s">
        <v>1</v>
      </c>
      <c r="N1222" s="224" t="s">
        <v>39</v>
      </c>
      <c r="O1222" s="91"/>
      <c r="P1222" s="225">
        <f>O1222*H1222</f>
        <v>0</v>
      </c>
      <c r="Q1222" s="225">
        <v>0</v>
      </c>
      <c r="R1222" s="225">
        <f>Q1222*H1222</f>
        <v>0</v>
      </c>
      <c r="S1222" s="225">
        <v>0</v>
      </c>
      <c r="T1222" s="226">
        <f>S1222*H1222</f>
        <v>0</v>
      </c>
      <c r="U1222" s="38"/>
      <c r="V1222" s="38"/>
      <c r="W1222" s="38"/>
      <c r="X1222" s="38"/>
      <c r="Y1222" s="38"/>
      <c r="Z1222" s="38"/>
      <c r="AA1222" s="38"/>
      <c r="AB1222" s="38"/>
      <c r="AC1222" s="38"/>
      <c r="AD1222" s="38"/>
      <c r="AE1222" s="38"/>
      <c r="AR1222" s="227" t="s">
        <v>195</v>
      </c>
      <c r="AT1222" s="227" t="s">
        <v>138</v>
      </c>
      <c r="AU1222" s="227" t="s">
        <v>143</v>
      </c>
      <c r="AY1222" s="17" t="s">
        <v>134</v>
      </c>
      <c r="BE1222" s="228">
        <f>IF(N1222="základní",J1222,0)</f>
        <v>0</v>
      </c>
      <c r="BF1222" s="228">
        <f>IF(N1222="snížená",J1222,0)</f>
        <v>0</v>
      </c>
      <c r="BG1222" s="228">
        <f>IF(N1222="zákl. přenesená",J1222,0)</f>
        <v>0</v>
      </c>
      <c r="BH1222" s="228">
        <f>IF(N1222="sníž. přenesená",J1222,0)</f>
        <v>0</v>
      </c>
      <c r="BI1222" s="228">
        <f>IF(N1222="nulová",J1222,0)</f>
        <v>0</v>
      </c>
      <c r="BJ1222" s="17" t="s">
        <v>143</v>
      </c>
      <c r="BK1222" s="228">
        <f>ROUND(I1222*H1222,2)</f>
        <v>0</v>
      </c>
      <c r="BL1222" s="17" t="s">
        <v>195</v>
      </c>
      <c r="BM1222" s="227" t="s">
        <v>1596</v>
      </c>
    </row>
    <row r="1223" s="13" customFormat="1">
      <c r="A1223" s="13"/>
      <c r="B1223" s="229"/>
      <c r="C1223" s="230"/>
      <c r="D1223" s="231" t="s">
        <v>145</v>
      </c>
      <c r="E1223" s="232" t="s">
        <v>1</v>
      </c>
      <c r="F1223" s="233" t="s">
        <v>166</v>
      </c>
      <c r="G1223" s="230"/>
      <c r="H1223" s="232" t="s">
        <v>1</v>
      </c>
      <c r="I1223" s="234"/>
      <c r="J1223" s="230"/>
      <c r="K1223" s="230"/>
      <c r="L1223" s="235"/>
      <c r="M1223" s="236"/>
      <c r="N1223" s="237"/>
      <c r="O1223" s="237"/>
      <c r="P1223" s="237"/>
      <c r="Q1223" s="237"/>
      <c r="R1223" s="237"/>
      <c r="S1223" s="237"/>
      <c r="T1223" s="238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39" t="s">
        <v>145</v>
      </c>
      <c r="AU1223" s="239" t="s">
        <v>143</v>
      </c>
      <c r="AV1223" s="13" t="s">
        <v>81</v>
      </c>
      <c r="AW1223" s="13" t="s">
        <v>30</v>
      </c>
      <c r="AX1223" s="13" t="s">
        <v>73</v>
      </c>
      <c r="AY1223" s="239" t="s">
        <v>134</v>
      </c>
    </row>
    <row r="1224" s="14" customFormat="1">
      <c r="A1224" s="14"/>
      <c r="B1224" s="240"/>
      <c r="C1224" s="241"/>
      <c r="D1224" s="231" t="s">
        <v>145</v>
      </c>
      <c r="E1224" s="242" t="s">
        <v>1</v>
      </c>
      <c r="F1224" s="243" t="s">
        <v>758</v>
      </c>
      <c r="G1224" s="241"/>
      <c r="H1224" s="244">
        <v>5.5999999999999996</v>
      </c>
      <c r="I1224" s="245"/>
      <c r="J1224" s="241"/>
      <c r="K1224" s="241"/>
      <c r="L1224" s="246"/>
      <c r="M1224" s="247"/>
      <c r="N1224" s="248"/>
      <c r="O1224" s="248"/>
      <c r="P1224" s="248"/>
      <c r="Q1224" s="248"/>
      <c r="R1224" s="248"/>
      <c r="S1224" s="248"/>
      <c r="T1224" s="249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0" t="s">
        <v>145</v>
      </c>
      <c r="AU1224" s="250" t="s">
        <v>143</v>
      </c>
      <c r="AV1224" s="14" t="s">
        <v>143</v>
      </c>
      <c r="AW1224" s="14" t="s">
        <v>30</v>
      </c>
      <c r="AX1224" s="14" t="s">
        <v>73</v>
      </c>
      <c r="AY1224" s="250" t="s">
        <v>134</v>
      </c>
    </row>
    <row r="1225" s="13" customFormat="1">
      <c r="A1225" s="13"/>
      <c r="B1225" s="229"/>
      <c r="C1225" s="230"/>
      <c r="D1225" s="231" t="s">
        <v>145</v>
      </c>
      <c r="E1225" s="232" t="s">
        <v>1</v>
      </c>
      <c r="F1225" s="233" t="s">
        <v>225</v>
      </c>
      <c r="G1225" s="230"/>
      <c r="H1225" s="232" t="s">
        <v>1</v>
      </c>
      <c r="I1225" s="234"/>
      <c r="J1225" s="230"/>
      <c r="K1225" s="230"/>
      <c r="L1225" s="235"/>
      <c r="M1225" s="236"/>
      <c r="N1225" s="237"/>
      <c r="O1225" s="237"/>
      <c r="P1225" s="237"/>
      <c r="Q1225" s="237"/>
      <c r="R1225" s="237"/>
      <c r="S1225" s="237"/>
      <c r="T1225" s="238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39" t="s">
        <v>145</v>
      </c>
      <c r="AU1225" s="239" t="s">
        <v>143</v>
      </c>
      <c r="AV1225" s="13" t="s">
        <v>81</v>
      </c>
      <c r="AW1225" s="13" t="s">
        <v>30</v>
      </c>
      <c r="AX1225" s="13" t="s">
        <v>73</v>
      </c>
      <c r="AY1225" s="239" t="s">
        <v>134</v>
      </c>
    </row>
    <row r="1226" s="14" customFormat="1">
      <c r="A1226" s="14"/>
      <c r="B1226" s="240"/>
      <c r="C1226" s="241"/>
      <c r="D1226" s="231" t="s">
        <v>145</v>
      </c>
      <c r="E1226" s="242" t="s">
        <v>1</v>
      </c>
      <c r="F1226" s="243" t="s">
        <v>759</v>
      </c>
      <c r="G1226" s="241"/>
      <c r="H1226" s="244">
        <v>1.3999999999999999</v>
      </c>
      <c r="I1226" s="245"/>
      <c r="J1226" s="241"/>
      <c r="K1226" s="241"/>
      <c r="L1226" s="246"/>
      <c r="M1226" s="247"/>
      <c r="N1226" s="248"/>
      <c r="O1226" s="248"/>
      <c r="P1226" s="248"/>
      <c r="Q1226" s="248"/>
      <c r="R1226" s="248"/>
      <c r="S1226" s="248"/>
      <c r="T1226" s="249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50" t="s">
        <v>145</v>
      </c>
      <c r="AU1226" s="250" t="s">
        <v>143</v>
      </c>
      <c r="AV1226" s="14" t="s">
        <v>143</v>
      </c>
      <c r="AW1226" s="14" t="s">
        <v>30</v>
      </c>
      <c r="AX1226" s="14" t="s">
        <v>73</v>
      </c>
      <c r="AY1226" s="250" t="s">
        <v>134</v>
      </c>
    </row>
    <row r="1227" s="15" customFormat="1">
      <c r="A1227" s="15"/>
      <c r="B1227" s="251"/>
      <c r="C1227" s="252"/>
      <c r="D1227" s="231" t="s">
        <v>145</v>
      </c>
      <c r="E1227" s="253" t="s">
        <v>1</v>
      </c>
      <c r="F1227" s="254" t="s">
        <v>168</v>
      </c>
      <c r="G1227" s="252"/>
      <c r="H1227" s="255">
        <v>7</v>
      </c>
      <c r="I1227" s="256"/>
      <c r="J1227" s="252"/>
      <c r="K1227" s="252"/>
      <c r="L1227" s="257"/>
      <c r="M1227" s="258"/>
      <c r="N1227" s="259"/>
      <c r="O1227" s="259"/>
      <c r="P1227" s="259"/>
      <c r="Q1227" s="259"/>
      <c r="R1227" s="259"/>
      <c r="S1227" s="259"/>
      <c r="T1227" s="260"/>
      <c r="U1227" s="15"/>
      <c r="V1227" s="15"/>
      <c r="W1227" s="15"/>
      <c r="X1227" s="15"/>
      <c r="Y1227" s="15"/>
      <c r="Z1227" s="15"/>
      <c r="AA1227" s="15"/>
      <c r="AB1227" s="15"/>
      <c r="AC1227" s="15"/>
      <c r="AD1227" s="15"/>
      <c r="AE1227" s="15"/>
      <c r="AT1227" s="261" t="s">
        <v>145</v>
      </c>
      <c r="AU1227" s="261" t="s">
        <v>143</v>
      </c>
      <c r="AV1227" s="15" t="s">
        <v>142</v>
      </c>
      <c r="AW1227" s="15" t="s">
        <v>30</v>
      </c>
      <c r="AX1227" s="15" t="s">
        <v>81</v>
      </c>
      <c r="AY1227" s="261" t="s">
        <v>134</v>
      </c>
    </row>
    <row r="1228" s="2" customFormat="1" ht="24.15" customHeight="1">
      <c r="A1228" s="38"/>
      <c r="B1228" s="39"/>
      <c r="C1228" s="215" t="s">
        <v>1597</v>
      </c>
      <c r="D1228" s="215" t="s">
        <v>138</v>
      </c>
      <c r="E1228" s="216" t="s">
        <v>1598</v>
      </c>
      <c r="F1228" s="217" t="s">
        <v>1599</v>
      </c>
      <c r="G1228" s="218" t="s">
        <v>301</v>
      </c>
      <c r="H1228" s="219">
        <v>12</v>
      </c>
      <c r="I1228" s="220"/>
      <c r="J1228" s="221">
        <f>ROUND(I1228*H1228,2)</f>
        <v>0</v>
      </c>
      <c r="K1228" s="222"/>
      <c r="L1228" s="44"/>
      <c r="M1228" s="223" t="s">
        <v>1</v>
      </c>
      <c r="N1228" s="224" t="s">
        <v>39</v>
      </c>
      <c r="O1228" s="91"/>
      <c r="P1228" s="225">
        <f>O1228*H1228</f>
        <v>0</v>
      </c>
      <c r="Q1228" s="225">
        <v>2.0000000000000002E-05</v>
      </c>
      <c r="R1228" s="225">
        <f>Q1228*H1228</f>
        <v>0.00024000000000000003</v>
      </c>
      <c r="S1228" s="225">
        <v>0</v>
      </c>
      <c r="T1228" s="226">
        <f>S1228*H1228</f>
        <v>0</v>
      </c>
      <c r="U1228" s="38"/>
      <c r="V1228" s="38"/>
      <c r="W1228" s="38"/>
      <c r="X1228" s="38"/>
      <c r="Y1228" s="38"/>
      <c r="Z1228" s="38"/>
      <c r="AA1228" s="38"/>
      <c r="AB1228" s="38"/>
      <c r="AC1228" s="38"/>
      <c r="AD1228" s="38"/>
      <c r="AE1228" s="38"/>
      <c r="AR1228" s="227" t="s">
        <v>195</v>
      </c>
      <c r="AT1228" s="227" t="s">
        <v>138</v>
      </c>
      <c r="AU1228" s="227" t="s">
        <v>143</v>
      </c>
      <c r="AY1228" s="17" t="s">
        <v>134</v>
      </c>
      <c r="BE1228" s="228">
        <f>IF(N1228="základní",J1228,0)</f>
        <v>0</v>
      </c>
      <c r="BF1228" s="228">
        <f>IF(N1228="snížená",J1228,0)</f>
        <v>0</v>
      </c>
      <c r="BG1228" s="228">
        <f>IF(N1228="zákl. přenesená",J1228,0)</f>
        <v>0</v>
      </c>
      <c r="BH1228" s="228">
        <f>IF(N1228="sníž. přenesená",J1228,0)</f>
        <v>0</v>
      </c>
      <c r="BI1228" s="228">
        <f>IF(N1228="nulová",J1228,0)</f>
        <v>0</v>
      </c>
      <c r="BJ1228" s="17" t="s">
        <v>143</v>
      </c>
      <c r="BK1228" s="228">
        <f>ROUND(I1228*H1228,2)</f>
        <v>0</v>
      </c>
      <c r="BL1228" s="17" t="s">
        <v>195</v>
      </c>
      <c r="BM1228" s="227" t="s">
        <v>1600</v>
      </c>
    </row>
    <row r="1229" s="13" customFormat="1">
      <c r="A1229" s="13"/>
      <c r="B1229" s="229"/>
      <c r="C1229" s="230"/>
      <c r="D1229" s="231" t="s">
        <v>145</v>
      </c>
      <c r="E1229" s="232" t="s">
        <v>1</v>
      </c>
      <c r="F1229" s="233" t="s">
        <v>1601</v>
      </c>
      <c r="G1229" s="230"/>
      <c r="H1229" s="232" t="s">
        <v>1</v>
      </c>
      <c r="I1229" s="234"/>
      <c r="J1229" s="230"/>
      <c r="K1229" s="230"/>
      <c r="L1229" s="235"/>
      <c r="M1229" s="236"/>
      <c r="N1229" s="237"/>
      <c r="O1229" s="237"/>
      <c r="P1229" s="237"/>
      <c r="Q1229" s="237"/>
      <c r="R1229" s="237"/>
      <c r="S1229" s="237"/>
      <c r="T1229" s="238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39" t="s">
        <v>145</v>
      </c>
      <c r="AU1229" s="239" t="s">
        <v>143</v>
      </c>
      <c r="AV1229" s="13" t="s">
        <v>81</v>
      </c>
      <c r="AW1229" s="13" t="s">
        <v>30</v>
      </c>
      <c r="AX1229" s="13" t="s">
        <v>73</v>
      </c>
      <c r="AY1229" s="239" t="s">
        <v>134</v>
      </c>
    </row>
    <row r="1230" s="14" customFormat="1">
      <c r="A1230" s="14"/>
      <c r="B1230" s="240"/>
      <c r="C1230" s="241"/>
      <c r="D1230" s="231" t="s">
        <v>145</v>
      </c>
      <c r="E1230" s="242" t="s">
        <v>1</v>
      </c>
      <c r="F1230" s="243" t="s">
        <v>497</v>
      </c>
      <c r="G1230" s="241"/>
      <c r="H1230" s="244">
        <v>12</v>
      </c>
      <c r="I1230" s="245"/>
      <c r="J1230" s="241"/>
      <c r="K1230" s="241"/>
      <c r="L1230" s="246"/>
      <c r="M1230" s="247"/>
      <c r="N1230" s="248"/>
      <c r="O1230" s="248"/>
      <c r="P1230" s="248"/>
      <c r="Q1230" s="248"/>
      <c r="R1230" s="248"/>
      <c r="S1230" s="248"/>
      <c r="T1230" s="249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50" t="s">
        <v>145</v>
      </c>
      <c r="AU1230" s="250" t="s">
        <v>143</v>
      </c>
      <c r="AV1230" s="14" t="s">
        <v>143</v>
      </c>
      <c r="AW1230" s="14" t="s">
        <v>30</v>
      </c>
      <c r="AX1230" s="14" t="s">
        <v>81</v>
      </c>
      <c r="AY1230" s="250" t="s">
        <v>134</v>
      </c>
    </row>
    <row r="1231" s="2" customFormat="1" ht="24.15" customHeight="1">
      <c r="A1231" s="38"/>
      <c r="B1231" s="39"/>
      <c r="C1231" s="215" t="s">
        <v>1602</v>
      </c>
      <c r="D1231" s="215" t="s">
        <v>138</v>
      </c>
      <c r="E1231" s="216" t="s">
        <v>1603</v>
      </c>
      <c r="F1231" s="217" t="s">
        <v>1604</v>
      </c>
      <c r="G1231" s="218" t="s">
        <v>151</v>
      </c>
      <c r="H1231" s="219">
        <v>7</v>
      </c>
      <c r="I1231" s="220"/>
      <c r="J1231" s="221">
        <f>ROUND(I1231*H1231,2)</f>
        <v>0</v>
      </c>
      <c r="K1231" s="222"/>
      <c r="L1231" s="44"/>
      <c r="M1231" s="223" t="s">
        <v>1</v>
      </c>
      <c r="N1231" s="224" t="s">
        <v>39</v>
      </c>
      <c r="O1231" s="91"/>
      <c r="P1231" s="225">
        <f>O1231*H1231</f>
        <v>0</v>
      </c>
      <c r="Q1231" s="225">
        <v>0.00017000000000000001</v>
      </c>
      <c r="R1231" s="225">
        <f>Q1231*H1231</f>
        <v>0.0011900000000000001</v>
      </c>
      <c r="S1231" s="225">
        <v>0</v>
      </c>
      <c r="T1231" s="226">
        <f>S1231*H1231</f>
        <v>0</v>
      </c>
      <c r="U1231" s="38"/>
      <c r="V1231" s="38"/>
      <c r="W1231" s="38"/>
      <c r="X1231" s="38"/>
      <c r="Y1231" s="38"/>
      <c r="Z1231" s="38"/>
      <c r="AA1231" s="38"/>
      <c r="AB1231" s="38"/>
      <c r="AC1231" s="38"/>
      <c r="AD1231" s="38"/>
      <c r="AE1231" s="38"/>
      <c r="AR1231" s="227" t="s">
        <v>195</v>
      </c>
      <c r="AT1231" s="227" t="s">
        <v>138</v>
      </c>
      <c r="AU1231" s="227" t="s">
        <v>143</v>
      </c>
      <c r="AY1231" s="17" t="s">
        <v>134</v>
      </c>
      <c r="BE1231" s="228">
        <f>IF(N1231="základní",J1231,0)</f>
        <v>0</v>
      </c>
      <c r="BF1231" s="228">
        <f>IF(N1231="snížená",J1231,0)</f>
        <v>0</v>
      </c>
      <c r="BG1231" s="228">
        <f>IF(N1231="zákl. přenesená",J1231,0)</f>
        <v>0</v>
      </c>
      <c r="BH1231" s="228">
        <f>IF(N1231="sníž. přenesená",J1231,0)</f>
        <v>0</v>
      </c>
      <c r="BI1231" s="228">
        <f>IF(N1231="nulová",J1231,0)</f>
        <v>0</v>
      </c>
      <c r="BJ1231" s="17" t="s">
        <v>143</v>
      </c>
      <c r="BK1231" s="228">
        <f>ROUND(I1231*H1231,2)</f>
        <v>0</v>
      </c>
      <c r="BL1231" s="17" t="s">
        <v>195</v>
      </c>
      <c r="BM1231" s="227" t="s">
        <v>1605</v>
      </c>
    </row>
    <row r="1232" s="13" customFormat="1">
      <c r="A1232" s="13"/>
      <c r="B1232" s="229"/>
      <c r="C1232" s="230"/>
      <c r="D1232" s="231" t="s">
        <v>145</v>
      </c>
      <c r="E1232" s="232" t="s">
        <v>1</v>
      </c>
      <c r="F1232" s="233" t="s">
        <v>166</v>
      </c>
      <c r="G1232" s="230"/>
      <c r="H1232" s="232" t="s">
        <v>1</v>
      </c>
      <c r="I1232" s="234"/>
      <c r="J1232" s="230"/>
      <c r="K1232" s="230"/>
      <c r="L1232" s="235"/>
      <c r="M1232" s="236"/>
      <c r="N1232" s="237"/>
      <c r="O1232" s="237"/>
      <c r="P1232" s="237"/>
      <c r="Q1232" s="237"/>
      <c r="R1232" s="237"/>
      <c r="S1232" s="237"/>
      <c r="T1232" s="238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39" t="s">
        <v>145</v>
      </c>
      <c r="AU1232" s="239" t="s">
        <v>143</v>
      </c>
      <c r="AV1232" s="13" t="s">
        <v>81</v>
      </c>
      <c r="AW1232" s="13" t="s">
        <v>30</v>
      </c>
      <c r="AX1232" s="13" t="s">
        <v>73</v>
      </c>
      <c r="AY1232" s="239" t="s">
        <v>134</v>
      </c>
    </row>
    <row r="1233" s="14" customFormat="1">
      <c r="A1233" s="14"/>
      <c r="B1233" s="240"/>
      <c r="C1233" s="241"/>
      <c r="D1233" s="231" t="s">
        <v>145</v>
      </c>
      <c r="E1233" s="242" t="s">
        <v>1</v>
      </c>
      <c r="F1233" s="243" t="s">
        <v>758</v>
      </c>
      <c r="G1233" s="241"/>
      <c r="H1233" s="244">
        <v>5.5999999999999996</v>
      </c>
      <c r="I1233" s="245"/>
      <c r="J1233" s="241"/>
      <c r="K1233" s="241"/>
      <c r="L1233" s="246"/>
      <c r="M1233" s="247"/>
      <c r="N1233" s="248"/>
      <c r="O1233" s="248"/>
      <c r="P1233" s="248"/>
      <c r="Q1233" s="248"/>
      <c r="R1233" s="248"/>
      <c r="S1233" s="248"/>
      <c r="T1233" s="249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50" t="s">
        <v>145</v>
      </c>
      <c r="AU1233" s="250" t="s">
        <v>143</v>
      </c>
      <c r="AV1233" s="14" t="s">
        <v>143</v>
      </c>
      <c r="AW1233" s="14" t="s">
        <v>30</v>
      </c>
      <c r="AX1233" s="14" t="s">
        <v>73</v>
      </c>
      <c r="AY1233" s="250" t="s">
        <v>134</v>
      </c>
    </row>
    <row r="1234" s="13" customFormat="1">
      <c r="A1234" s="13"/>
      <c r="B1234" s="229"/>
      <c r="C1234" s="230"/>
      <c r="D1234" s="231" t="s">
        <v>145</v>
      </c>
      <c r="E1234" s="232" t="s">
        <v>1</v>
      </c>
      <c r="F1234" s="233" t="s">
        <v>225</v>
      </c>
      <c r="G1234" s="230"/>
      <c r="H1234" s="232" t="s">
        <v>1</v>
      </c>
      <c r="I1234" s="234"/>
      <c r="J1234" s="230"/>
      <c r="K1234" s="230"/>
      <c r="L1234" s="235"/>
      <c r="M1234" s="236"/>
      <c r="N1234" s="237"/>
      <c r="O1234" s="237"/>
      <c r="P1234" s="237"/>
      <c r="Q1234" s="237"/>
      <c r="R1234" s="237"/>
      <c r="S1234" s="237"/>
      <c r="T1234" s="238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39" t="s">
        <v>145</v>
      </c>
      <c r="AU1234" s="239" t="s">
        <v>143</v>
      </c>
      <c r="AV1234" s="13" t="s">
        <v>81</v>
      </c>
      <c r="AW1234" s="13" t="s">
        <v>30</v>
      </c>
      <c r="AX1234" s="13" t="s">
        <v>73</v>
      </c>
      <c r="AY1234" s="239" t="s">
        <v>134</v>
      </c>
    </row>
    <row r="1235" s="14" customFormat="1">
      <c r="A1235" s="14"/>
      <c r="B1235" s="240"/>
      <c r="C1235" s="241"/>
      <c r="D1235" s="231" t="s">
        <v>145</v>
      </c>
      <c r="E1235" s="242" t="s">
        <v>1</v>
      </c>
      <c r="F1235" s="243" t="s">
        <v>759</v>
      </c>
      <c r="G1235" s="241"/>
      <c r="H1235" s="244">
        <v>1.3999999999999999</v>
      </c>
      <c r="I1235" s="245"/>
      <c r="J1235" s="241"/>
      <c r="K1235" s="241"/>
      <c r="L1235" s="246"/>
      <c r="M1235" s="247"/>
      <c r="N1235" s="248"/>
      <c r="O1235" s="248"/>
      <c r="P1235" s="248"/>
      <c r="Q1235" s="248"/>
      <c r="R1235" s="248"/>
      <c r="S1235" s="248"/>
      <c r="T1235" s="249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50" t="s">
        <v>145</v>
      </c>
      <c r="AU1235" s="250" t="s">
        <v>143</v>
      </c>
      <c r="AV1235" s="14" t="s">
        <v>143</v>
      </c>
      <c r="AW1235" s="14" t="s">
        <v>30</v>
      </c>
      <c r="AX1235" s="14" t="s">
        <v>73</v>
      </c>
      <c r="AY1235" s="250" t="s">
        <v>134</v>
      </c>
    </row>
    <row r="1236" s="15" customFormat="1">
      <c r="A1236" s="15"/>
      <c r="B1236" s="251"/>
      <c r="C1236" s="252"/>
      <c r="D1236" s="231" t="s">
        <v>145</v>
      </c>
      <c r="E1236" s="253" t="s">
        <v>1</v>
      </c>
      <c r="F1236" s="254" t="s">
        <v>168</v>
      </c>
      <c r="G1236" s="252"/>
      <c r="H1236" s="255">
        <v>7</v>
      </c>
      <c r="I1236" s="256"/>
      <c r="J1236" s="252"/>
      <c r="K1236" s="252"/>
      <c r="L1236" s="257"/>
      <c r="M1236" s="258"/>
      <c r="N1236" s="259"/>
      <c r="O1236" s="259"/>
      <c r="P1236" s="259"/>
      <c r="Q1236" s="259"/>
      <c r="R1236" s="259"/>
      <c r="S1236" s="259"/>
      <c r="T1236" s="260"/>
      <c r="U1236" s="15"/>
      <c r="V1236" s="15"/>
      <c r="W1236" s="15"/>
      <c r="X1236" s="15"/>
      <c r="Y1236" s="15"/>
      <c r="Z1236" s="15"/>
      <c r="AA1236" s="15"/>
      <c r="AB1236" s="15"/>
      <c r="AC1236" s="15"/>
      <c r="AD1236" s="15"/>
      <c r="AE1236" s="15"/>
      <c r="AT1236" s="261" t="s">
        <v>145</v>
      </c>
      <c r="AU1236" s="261" t="s">
        <v>143</v>
      </c>
      <c r="AV1236" s="15" t="s">
        <v>142</v>
      </c>
      <c r="AW1236" s="15" t="s">
        <v>30</v>
      </c>
      <c r="AX1236" s="15" t="s">
        <v>81</v>
      </c>
      <c r="AY1236" s="261" t="s">
        <v>134</v>
      </c>
    </row>
    <row r="1237" s="2" customFormat="1" ht="24.15" customHeight="1">
      <c r="A1237" s="38"/>
      <c r="B1237" s="39"/>
      <c r="C1237" s="215" t="s">
        <v>1606</v>
      </c>
      <c r="D1237" s="215" t="s">
        <v>138</v>
      </c>
      <c r="E1237" s="216" t="s">
        <v>1607</v>
      </c>
      <c r="F1237" s="217" t="s">
        <v>1608</v>
      </c>
      <c r="G1237" s="218" t="s">
        <v>301</v>
      </c>
      <c r="H1237" s="219">
        <v>12</v>
      </c>
      <c r="I1237" s="220"/>
      <c r="J1237" s="221">
        <f>ROUND(I1237*H1237,2)</f>
        <v>0</v>
      </c>
      <c r="K1237" s="222"/>
      <c r="L1237" s="44"/>
      <c r="M1237" s="223" t="s">
        <v>1</v>
      </c>
      <c r="N1237" s="224" t="s">
        <v>39</v>
      </c>
      <c r="O1237" s="91"/>
      <c r="P1237" s="225">
        <f>O1237*H1237</f>
        <v>0</v>
      </c>
      <c r="Q1237" s="225">
        <v>2.0000000000000002E-05</v>
      </c>
      <c r="R1237" s="225">
        <f>Q1237*H1237</f>
        <v>0.00024000000000000003</v>
      </c>
      <c r="S1237" s="225">
        <v>0</v>
      </c>
      <c r="T1237" s="226">
        <f>S1237*H1237</f>
        <v>0</v>
      </c>
      <c r="U1237" s="38"/>
      <c r="V1237" s="38"/>
      <c r="W1237" s="38"/>
      <c r="X1237" s="38"/>
      <c r="Y1237" s="38"/>
      <c r="Z1237" s="38"/>
      <c r="AA1237" s="38"/>
      <c r="AB1237" s="38"/>
      <c r="AC1237" s="38"/>
      <c r="AD1237" s="38"/>
      <c r="AE1237" s="38"/>
      <c r="AR1237" s="227" t="s">
        <v>195</v>
      </c>
      <c r="AT1237" s="227" t="s">
        <v>138</v>
      </c>
      <c r="AU1237" s="227" t="s">
        <v>143</v>
      </c>
      <c r="AY1237" s="17" t="s">
        <v>134</v>
      </c>
      <c r="BE1237" s="228">
        <f>IF(N1237="základní",J1237,0)</f>
        <v>0</v>
      </c>
      <c r="BF1237" s="228">
        <f>IF(N1237="snížená",J1237,0)</f>
        <v>0</v>
      </c>
      <c r="BG1237" s="228">
        <f>IF(N1237="zákl. přenesená",J1237,0)</f>
        <v>0</v>
      </c>
      <c r="BH1237" s="228">
        <f>IF(N1237="sníž. přenesená",J1237,0)</f>
        <v>0</v>
      </c>
      <c r="BI1237" s="228">
        <f>IF(N1237="nulová",J1237,0)</f>
        <v>0</v>
      </c>
      <c r="BJ1237" s="17" t="s">
        <v>143</v>
      </c>
      <c r="BK1237" s="228">
        <f>ROUND(I1237*H1237,2)</f>
        <v>0</v>
      </c>
      <c r="BL1237" s="17" t="s">
        <v>195</v>
      </c>
      <c r="BM1237" s="227" t="s">
        <v>1609</v>
      </c>
    </row>
    <row r="1238" s="13" customFormat="1">
      <c r="A1238" s="13"/>
      <c r="B1238" s="229"/>
      <c r="C1238" s="230"/>
      <c r="D1238" s="231" t="s">
        <v>145</v>
      </c>
      <c r="E1238" s="232" t="s">
        <v>1</v>
      </c>
      <c r="F1238" s="233" t="s">
        <v>1601</v>
      </c>
      <c r="G1238" s="230"/>
      <c r="H1238" s="232" t="s">
        <v>1</v>
      </c>
      <c r="I1238" s="234"/>
      <c r="J1238" s="230"/>
      <c r="K1238" s="230"/>
      <c r="L1238" s="235"/>
      <c r="M1238" s="236"/>
      <c r="N1238" s="237"/>
      <c r="O1238" s="237"/>
      <c r="P1238" s="237"/>
      <c r="Q1238" s="237"/>
      <c r="R1238" s="237"/>
      <c r="S1238" s="237"/>
      <c r="T1238" s="238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39" t="s">
        <v>145</v>
      </c>
      <c r="AU1238" s="239" t="s">
        <v>143</v>
      </c>
      <c r="AV1238" s="13" t="s">
        <v>81</v>
      </c>
      <c r="AW1238" s="13" t="s">
        <v>30</v>
      </c>
      <c r="AX1238" s="13" t="s">
        <v>73</v>
      </c>
      <c r="AY1238" s="239" t="s">
        <v>134</v>
      </c>
    </row>
    <row r="1239" s="14" customFormat="1">
      <c r="A1239" s="14"/>
      <c r="B1239" s="240"/>
      <c r="C1239" s="241"/>
      <c r="D1239" s="231" t="s">
        <v>145</v>
      </c>
      <c r="E1239" s="242" t="s">
        <v>1</v>
      </c>
      <c r="F1239" s="243" t="s">
        <v>497</v>
      </c>
      <c r="G1239" s="241"/>
      <c r="H1239" s="244">
        <v>12</v>
      </c>
      <c r="I1239" s="245"/>
      <c r="J1239" s="241"/>
      <c r="K1239" s="241"/>
      <c r="L1239" s="246"/>
      <c r="M1239" s="247"/>
      <c r="N1239" s="248"/>
      <c r="O1239" s="248"/>
      <c r="P1239" s="248"/>
      <c r="Q1239" s="248"/>
      <c r="R1239" s="248"/>
      <c r="S1239" s="248"/>
      <c r="T1239" s="249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50" t="s">
        <v>145</v>
      </c>
      <c r="AU1239" s="250" t="s">
        <v>143</v>
      </c>
      <c r="AV1239" s="14" t="s">
        <v>143</v>
      </c>
      <c r="AW1239" s="14" t="s">
        <v>30</v>
      </c>
      <c r="AX1239" s="14" t="s">
        <v>81</v>
      </c>
      <c r="AY1239" s="250" t="s">
        <v>134</v>
      </c>
    </row>
    <row r="1240" s="2" customFormat="1" ht="24.15" customHeight="1">
      <c r="A1240" s="38"/>
      <c r="B1240" s="39"/>
      <c r="C1240" s="215" t="s">
        <v>1610</v>
      </c>
      <c r="D1240" s="215" t="s">
        <v>138</v>
      </c>
      <c r="E1240" s="216" t="s">
        <v>1611</v>
      </c>
      <c r="F1240" s="217" t="s">
        <v>1612</v>
      </c>
      <c r="G1240" s="218" t="s">
        <v>301</v>
      </c>
      <c r="H1240" s="219">
        <v>12</v>
      </c>
      <c r="I1240" s="220"/>
      <c r="J1240" s="221">
        <f>ROUND(I1240*H1240,2)</f>
        <v>0</v>
      </c>
      <c r="K1240" s="222"/>
      <c r="L1240" s="44"/>
      <c r="M1240" s="223" t="s">
        <v>1</v>
      </c>
      <c r="N1240" s="224" t="s">
        <v>39</v>
      </c>
      <c r="O1240" s="91"/>
      <c r="P1240" s="225">
        <f>O1240*H1240</f>
        <v>0</v>
      </c>
      <c r="Q1240" s="225">
        <v>2.0000000000000002E-05</v>
      </c>
      <c r="R1240" s="225">
        <f>Q1240*H1240</f>
        <v>0.00024000000000000003</v>
      </c>
      <c r="S1240" s="225">
        <v>0</v>
      </c>
      <c r="T1240" s="226">
        <f>S1240*H1240</f>
        <v>0</v>
      </c>
      <c r="U1240" s="38"/>
      <c r="V1240" s="38"/>
      <c r="W1240" s="38"/>
      <c r="X1240" s="38"/>
      <c r="Y1240" s="38"/>
      <c r="Z1240" s="38"/>
      <c r="AA1240" s="38"/>
      <c r="AB1240" s="38"/>
      <c r="AC1240" s="38"/>
      <c r="AD1240" s="38"/>
      <c r="AE1240" s="38"/>
      <c r="AR1240" s="227" t="s">
        <v>195</v>
      </c>
      <c r="AT1240" s="227" t="s">
        <v>138</v>
      </c>
      <c r="AU1240" s="227" t="s">
        <v>143</v>
      </c>
      <c r="AY1240" s="17" t="s">
        <v>134</v>
      </c>
      <c r="BE1240" s="228">
        <f>IF(N1240="základní",J1240,0)</f>
        <v>0</v>
      </c>
      <c r="BF1240" s="228">
        <f>IF(N1240="snížená",J1240,0)</f>
        <v>0</v>
      </c>
      <c r="BG1240" s="228">
        <f>IF(N1240="zákl. přenesená",J1240,0)</f>
        <v>0</v>
      </c>
      <c r="BH1240" s="228">
        <f>IF(N1240="sníž. přenesená",J1240,0)</f>
        <v>0</v>
      </c>
      <c r="BI1240" s="228">
        <f>IF(N1240="nulová",J1240,0)</f>
        <v>0</v>
      </c>
      <c r="BJ1240" s="17" t="s">
        <v>143</v>
      </c>
      <c r="BK1240" s="228">
        <f>ROUND(I1240*H1240,2)</f>
        <v>0</v>
      </c>
      <c r="BL1240" s="17" t="s">
        <v>195</v>
      </c>
      <c r="BM1240" s="227" t="s">
        <v>1613</v>
      </c>
    </row>
    <row r="1241" s="13" customFormat="1">
      <c r="A1241" s="13"/>
      <c r="B1241" s="229"/>
      <c r="C1241" s="230"/>
      <c r="D1241" s="231" t="s">
        <v>145</v>
      </c>
      <c r="E1241" s="232" t="s">
        <v>1</v>
      </c>
      <c r="F1241" s="233" t="s">
        <v>1601</v>
      </c>
      <c r="G1241" s="230"/>
      <c r="H1241" s="232" t="s">
        <v>1</v>
      </c>
      <c r="I1241" s="234"/>
      <c r="J1241" s="230"/>
      <c r="K1241" s="230"/>
      <c r="L1241" s="235"/>
      <c r="M1241" s="236"/>
      <c r="N1241" s="237"/>
      <c r="O1241" s="237"/>
      <c r="P1241" s="237"/>
      <c r="Q1241" s="237"/>
      <c r="R1241" s="237"/>
      <c r="S1241" s="237"/>
      <c r="T1241" s="238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39" t="s">
        <v>145</v>
      </c>
      <c r="AU1241" s="239" t="s">
        <v>143</v>
      </c>
      <c r="AV1241" s="13" t="s">
        <v>81</v>
      </c>
      <c r="AW1241" s="13" t="s">
        <v>30</v>
      </c>
      <c r="AX1241" s="13" t="s">
        <v>73</v>
      </c>
      <c r="AY1241" s="239" t="s">
        <v>134</v>
      </c>
    </row>
    <row r="1242" s="14" customFormat="1">
      <c r="A1242" s="14"/>
      <c r="B1242" s="240"/>
      <c r="C1242" s="241"/>
      <c r="D1242" s="231" t="s">
        <v>145</v>
      </c>
      <c r="E1242" s="242" t="s">
        <v>1</v>
      </c>
      <c r="F1242" s="243" t="s">
        <v>497</v>
      </c>
      <c r="G1242" s="241"/>
      <c r="H1242" s="244">
        <v>12</v>
      </c>
      <c r="I1242" s="245"/>
      <c r="J1242" s="241"/>
      <c r="K1242" s="241"/>
      <c r="L1242" s="246"/>
      <c r="M1242" s="247"/>
      <c r="N1242" s="248"/>
      <c r="O1242" s="248"/>
      <c r="P1242" s="248"/>
      <c r="Q1242" s="248"/>
      <c r="R1242" s="248"/>
      <c r="S1242" s="248"/>
      <c r="T1242" s="249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50" t="s">
        <v>145</v>
      </c>
      <c r="AU1242" s="250" t="s">
        <v>143</v>
      </c>
      <c r="AV1242" s="14" t="s">
        <v>143</v>
      </c>
      <c r="AW1242" s="14" t="s">
        <v>30</v>
      </c>
      <c r="AX1242" s="14" t="s">
        <v>81</v>
      </c>
      <c r="AY1242" s="250" t="s">
        <v>134</v>
      </c>
    </row>
    <row r="1243" s="2" customFormat="1" ht="24.15" customHeight="1">
      <c r="A1243" s="38"/>
      <c r="B1243" s="39"/>
      <c r="C1243" s="215" t="s">
        <v>1614</v>
      </c>
      <c r="D1243" s="215" t="s">
        <v>138</v>
      </c>
      <c r="E1243" s="216" t="s">
        <v>1615</v>
      </c>
      <c r="F1243" s="217" t="s">
        <v>1616</v>
      </c>
      <c r="G1243" s="218" t="s">
        <v>151</v>
      </c>
      <c r="H1243" s="219">
        <v>7</v>
      </c>
      <c r="I1243" s="220"/>
      <c r="J1243" s="221">
        <f>ROUND(I1243*H1243,2)</f>
        <v>0</v>
      </c>
      <c r="K1243" s="222"/>
      <c r="L1243" s="44"/>
      <c r="M1243" s="223" t="s">
        <v>1</v>
      </c>
      <c r="N1243" s="224" t="s">
        <v>39</v>
      </c>
      <c r="O1243" s="91"/>
      <c r="P1243" s="225">
        <f>O1243*H1243</f>
        <v>0</v>
      </c>
      <c r="Q1243" s="225">
        <v>0.00042999999999999999</v>
      </c>
      <c r="R1243" s="225">
        <f>Q1243*H1243</f>
        <v>0.0030100000000000001</v>
      </c>
      <c r="S1243" s="225">
        <v>0</v>
      </c>
      <c r="T1243" s="226">
        <f>S1243*H1243</f>
        <v>0</v>
      </c>
      <c r="U1243" s="38"/>
      <c r="V1243" s="38"/>
      <c r="W1243" s="38"/>
      <c r="X1243" s="38"/>
      <c r="Y1243" s="38"/>
      <c r="Z1243" s="38"/>
      <c r="AA1243" s="38"/>
      <c r="AB1243" s="38"/>
      <c r="AC1243" s="38"/>
      <c r="AD1243" s="38"/>
      <c r="AE1243" s="38"/>
      <c r="AR1243" s="227" t="s">
        <v>195</v>
      </c>
      <c r="AT1243" s="227" t="s">
        <v>138</v>
      </c>
      <c r="AU1243" s="227" t="s">
        <v>143</v>
      </c>
      <c r="AY1243" s="17" t="s">
        <v>134</v>
      </c>
      <c r="BE1243" s="228">
        <f>IF(N1243="základní",J1243,0)</f>
        <v>0</v>
      </c>
      <c r="BF1243" s="228">
        <f>IF(N1243="snížená",J1243,0)</f>
        <v>0</v>
      </c>
      <c r="BG1243" s="228">
        <f>IF(N1243="zákl. přenesená",J1243,0)</f>
        <v>0</v>
      </c>
      <c r="BH1243" s="228">
        <f>IF(N1243="sníž. přenesená",J1243,0)</f>
        <v>0</v>
      </c>
      <c r="BI1243" s="228">
        <f>IF(N1243="nulová",J1243,0)</f>
        <v>0</v>
      </c>
      <c r="BJ1243" s="17" t="s">
        <v>143</v>
      </c>
      <c r="BK1243" s="228">
        <f>ROUND(I1243*H1243,2)</f>
        <v>0</v>
      </c>
      <c r="BL1243" s="17" t="s">
        <v>195</v>
      </c>
      <c r="BM1243" s="227" t="s">
        <v>1617</v>
      </c>
    </row>
    <row r="1244" s="13" customFormat="1">
      <c r="A1244" s="13"/>
      <c r="B1244" s="229"/>
      <c r="C1244" s="230"/>
      <c r="D1244" s="231" t="s">
        <v>145</v>
      </c>
      <c r="E1244" s="232" t="s">
        <v>1</v>
      </c>
      <c r="F1244" s="233" t="s">
        <v>166</v>
      </c>
      <c r="G1244" s="230"/>
      <c r="H1244" s="232" t="s">
        <v>1</v>
      </c>
      <c r="I1244" s="234"/>
      <c r="J1244" s="230"/>
      <c r="K1244" s="230"/>
      <c r="L1244" s="235"/>
      <c r="M1244" s="236"/>
      <c r="N1244" s="237"/>
      <c r="O1244" s="237"/>
      <c r="P1244" s="237"/>
      <c r="Q1244" s="237"/>
      <c r="R1244" s="237"/>
      <c r="S1244" s="237"/>
      <c r="T1244" s="238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239" t="s">
        <v>145</v>
      </c>
      <c r="AU1244" s="239" t="s">
        <v>143</v>
      </c>
      <c r="AV1244" s="13" t="s">
        <v>81</v>
      </c>
      <c r="AW1244" s="13" t="s">
        <v>30</v>
      </c>
      <c r="AX1244" s="13" t="s">
        <v>73</v>
      </c>
      <c r="AY1244" s="239" t="s">
        <v>134</v>
      </c>
    </row>
    <row r="1245" s="14" customFormat="1">
      <c r="A1245" s="14"/>
      <c r="B1245" s="240"/>
      <c r="C1245" s="241"/>
      <c r="D1245" s="231" t="s">
        <v>145</v>
      </c>
      <c r="E1245" s="242" t="s">
        <v>1</v>
      </c>
      <c r="F1245" s="243" t="s">
        <v>758</v>
      </c>
      <c r="G1245" s="241"/>
      <c r="H1245" s="244">
        <v>5.5999999999999996</v>
      </c>
      <c r="I1245" s="245"/>
      <c r="J1245" s="241"/>
      <c r="K1245" s="241"/>
      <c r="L1245" s="246"/>
      <c r="M1245" s="247"/>
      <c r="N1245" s="248"/>
      <c r="O1245" s="248"/>
      <c r="P1245" s="248"/>
      <c r="Q1245" s="248"/>
      <c r="R1245" s="248"/>
      <c r="S1245" s="248"/>
      <c r="T1245" s="249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T1245" s="250" t="s">
        <v>145</v>
      </c>
      <c r="AU1245" s="250" t="s">
        <v>143</v>
      </c>
      <c r="AV1245" s="14" t="s">
        <v>143</v>
      </c>
      <c r="AW1245" s="14" t="s">
        <v>30</v>
      </c>
      <c r="AX1245" s="14" t="s">
        <v>73</v>
      </c>
      <c r="AY1245" s="250" t="s">
        <v>134</v>
      </c>
    </row>
    <row r="1246" s="13" customFormat="1">
      <c r="A1246" s="13"/>
      <c r="B1246" s="229"/>
      <c r="C1246" s="230"/>
      <c r="D1246" s="231" t="s">
        <v>145</v>
      </c>
      <c r="E1246" s="232" t="s">
        <v>1</v>
      </c>
      <c r="F1246" s="233" t="s">
        <v>225</v>
      </c>
      <c r="G1246" s="230"/>
      <c r="H1246" s="232" t="s">
        <v>1</v>
      </c>
      <c r="I1246" s="234"/>
      <c r="J1246" s="230"/>
      <c r="K1246" s="230"/>
      <c r="L1246" s="235"/>
      <c r="M1246" s="236"/>
      <c r="N1246" s="237"/>
      <c r="O1246" s="237"/>
      <c r="P1246" s="237"/>
      <c r="Q1246" s="237"/>
      <c r="R1246" s="237"/>
      <c r="S1246" s="237"/>
      <c r="T1246" s="238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39" t="s">
        <v>145</v>
      </c>
      <c r="AU1246" s="239" t="s">
        <v>143</v>
      </c>
      <c r="AV1246" s="13" t="s">
        <v>81</v>
      </c>
      <c r="AW1246" s="13" t="s">
        <v>30</v>
      </c>
      <c r="AX1246" s="13" t="s">
        <v>73</v>
      </c>
      <c r="AY1246" s="239" t="s">
        <v>134</v>
      </c>
    </row>
    <row r="1247" s="14" customFormat="1">
      <c r="A1247" s="14"/>
      <c r="B1247" s="240"/>
      <c r="C1247" s="241"/>
      <c r="D1247" s="231" t="s">
        <v>145</v>
      </c>
      <c r="E1247" s="242" t="s">
        <v>1</v>
      </c>
      <c r="F1247" s="243" t="s">
        <v>759</v>
      </c>
      <c r="G1247" s="241"/>
      <c r="H1247" s="244">
        <v>1.3999999999999999</v>
      </c>
      <c r="I1247" s="245"/>
      <c r="J1247" s="241"/>
      <c r="K1247" s="241"/>
      <c r="L1247" s="246"/>
      <c r="M1247" s="247"/>
      <c r="N1247" s="248"/>
      <c r="O1247" s="248"/>
      <c r="P1247" s="248"/>
      <c r="Q1247" s="248"/>
      <c r="R1247" s="248"/>
      <c r="S1247" s="248"/>
      <c r="T1247" s="249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50" t="s">
        <v>145</v>
      </c>
      <c r="AU1247" s="250" t="s">
        <v>143</v>
      </c>
      <c r="AV1247" s="14" t="s">
        <v>143</v>
      </c>
      <c r="AW1247" s="14" t="s">
        <v>30</v>
      </c>
      <c r="AX1247" s="14" t="s">
        <v>73</v>
      </c>
      <c r="AY1247" s="250" t="s">
        <v>134</v>
      </c>
    </row>
    <row r="1248" s="15" customFormat="1">
      <c r="A1248" s="15"/>
      <c r="B1248" s="251"/>
      <c r="C1248" s="252"/>
      <c r="D1248" s="231" t="s">
        <v>145</v>
      </c>
      <c r="E1248" s="253" t="s">
        <v>1</v>
      </c>
      <c r="F1248" s="254" t="s">
        <v>168</v>
      </c>
      <c r="G1248" s="252"/>
      <c r="H1248" s="255">
        <v>7</v>
      </c>
      <c r="I1248" s="256"/>
      <c r="J1248" s="252"/>
      <c r="K1248" s="252"/>
      <c r="L1248" s="257"/>
      <c r="M1248" s="258"/>
      <c r="N1248" s="259"/>
      <c r="O1248" s="259"/>
      <c r="P1248" s="259"/>
      <c r="Q1248" s="259"/>
      <c r="R1248" s="259"/>
      <c r="S1248" s="259"/>
      <c r="T1248" s="260"/>
      <c r="U1248" s="15"/>
      <c r="V1248" s="15"/>
      <c r="W1248" s="15"/>
      <c r="X1248" s="15"/>
      <c r="Y1248" s="15"/>
      <c r="Z1248" s="15"/>
      <c r="AA1248" s="15"/>
      <c r="AB1248" s="15"/>
      <c r="AC1248" s="15"/>
      <c r="AD1248" s="15"/>
      <c r="AE1248" s="15"/>
      <c r="AT1248" s="261" t="s">
        <v>145</v>
      </c>
      <c r="AU1248" s="261" t="s">
        <v>143</v>
      </c>
      <c r="AV1248" s="15" t="s">
        <v>142</v>
      </c>
      <c r="AW1248" s="15" t="s">
        <v>30</v>
      </c>
      <c r="AX1248" s="15" t="s">
        <v>81</v>
      </c>
      <c r="AY1248" s="261" t="s">
        <v>134</v>
      </c>
    </row>
    <row r="1249" s="2" customFormat="1" ht="24.15" customHeight="1">
      <c r="A1249" s="38"/>
      <c r="B1249" s="39"/>
      <c r="C1249" s="215" t="s">
        <v>1618</v>
      </c>
      <c r="D1249" s="215" t="s">
        <v>138</v>
      </c>
      <c r="E1249" s="216" t="s">
        <v>1619</v>
      </c>
      <c r="F1249" s="217" t="s">
        <v>1620</v>
      </c>
      <c r="G1249" s="218" t="s">
        <v>301</v>
      </c>
      <c r="H1249" s="219">
        <v>12</v>
      </c>
      <c r="I1249" s="220"/>
      <c r="J1249" s="221">
        <f>ROUND(I1249*H1249,2)</f>
        <v>0</v>
      </c>
      <c r="K1249" s="222"/>
      <c r="L1249" s="44"/>
      <c r="M1249" s="223" t="s">
        <v>1</v>
      </c>
      <c r="N1249" s="224" t="s">
        <v>39</v>
      </c>
      <c r="O1249" s="91"/>
      <c r="P1249" s="225">
        <f>O1249*H1249</f>
        <v>0</v>
      </c>
      <c r="Q1249" s="225">
        <v>3.0000000000000001E-05</v>
      </c>
      <c r="R1249" s="225">
        <f>Q1249*H1249</f>
        <v>0.00036000000000000002</v>
      </c>
      <c r="S1249" s="225">
        <v>0</v>
      </c>
      <c r="T1249" s="226">
        <f>S1249*H1249</f>
        <v>0</v>
      </c>
      <c r="U1249" s="38"/>
      <c r="V1249" s="38"/>
      <c r="W1249" s="38"/>
      <c r="X1249" s="38"/>
      <c r="Y1249" s="38"/>
      <c r="Z1249" s="38"/>
      <c r="AA1249" s="38"/>
      <c r="AB1249" s="38"/>
      <c r="AC1249" s="38"/>
      <c r="AD1249" s="38"/>
      <c r="AE1249" s="38"/>
      <c r="AR1249" s="227" t="s">
        <v>195</v>
      </c>
      <c r="AT1249" s="227" t="s">
        <v>138</v>
      </c>
      <c r="AU1249" s="227" t="s">
        <v>143</v>
      </c>
      <c r="AY1249" s="17" t="s">
        <v>134</v>
      </c>
      <c r="BE1249" s="228">
        <f>IF(N1249="základní",J1249,0)</f>
        <v>0</v>
      </c>
      <c r="BF1249" s="228">
        <f>IF(N1249="snížená",J1249,0)</f>
        <v>0</v>
      </c>
      <c r="BG1249" s="228">
        <f>IF(N1249="zákl. přenesená",J1249,0)</f>
        <v>0</v>
      </c>
      <c r="BH1249" s="228">
        <f>IF(N1249="sníž. přenesená",J1249,0)</f>
        <v>0</v>
      </c>
      <c r="BI1249" s="228">
        <f>IF(N1249="nulová",J1249,0)</f>
        <v>0</v>
      </c>
      <c r="BJ1249" s="17" t="s">
        <v>143</v>
      </c>
      <c r="BK1249" s="228">
        <f>ROUND(I1249*H1249,2)</f>
        <v>0</v>
      </c>
      <c r="BL1249" s="17" t="s">
        <v>195</v>
      </c>
      <c r="BM1249" s="227" t="s">
        <v>1621</v>
      </c>
    </row>
    <row r="1250" s="13" customFormat="1">
      <c r="A1250" s="13"/>
      <c r="B1250" s="229"/>
      <c r="C1250" s="230"/>
      <c r="D1250" s="231" t="s">
        <v>145</v>
      </c>
      <c r="E1250" s="232" t="s">
        <v>1</v>
      </c>
      <c r="F1250" s="233" t="s">
        <v>1601</v>
      </c>
      <c r="G1250" s="230"/>
      <c r="H1250" s="232" t="s">
        <v>1</v>
      </c>
      <c r="I1250" s="234"/>
      <c r="J1250" s="230"/>
      <c r="K1250" s="230"/>
      <c r="L1250" s="235"/>
      <c r="M1250" s="236"/>
      <c r="N1250" s="237"/>
      <c r="O1250" s="237"/>
      <c r="P1250" s="237"/>
      <c r="Q1250" s="237"/>
      <c r="R1250" s="237"/>
      <c r="S1250" s="237"/>
      <c r="T1250" s="238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39" t="s">
        <v>145</v>
      </c>
      <c r="AU1250" s="239" t="s">
        <v>143</v>
      </c>
      <c r="AV1250" s="13" t="s">
        <v>81</v>
      </c>
      <c r="AW1250" s="13" t="s">
        <v>30</v>
      </c>
      <c r="AX1250" s="13" t="s">
        <v>73</v>
      </c>
      <c r="AY1250" s="239" t="s">
        <v>134</v>
      </c>
    </row>
    <row r="1251" s="14" customFormat="1">
      <c r="A1251" s="14"/>
      <c r="B1251" s="240"/>
      <c r="C1251" s="241"/>
      <c r="D1251" s="231" t="s">
        <v>145</v>
      </c>
      <c r="E1251" s="242" t="s">
        <v>1</v>
      </c>
      <c r="F1251" s="243" t="s">
        <v>497</v>
      </c>
      <c r="G1251" s="241"/>
      <c r="H1251" s="244">
        <v>12</v>
      </c>
      <c r="I1251" s="245"/>
      <c r="J1251" s="241"/>
      <c r="K1251" s="241"/>
      <c r="L1251" s="246"/>
      <c r="M1251" s="247"/>
      <c r="N1251" s="248"/>
      <c r="O1251" s="248"/>
      <c r="P1251" s="248"/>
      <c r="Q1251" s="248"/>
      <c r="R1251" s="248"/>
      <c r="S1251" s="248"/>
      <c r="T1251" s="249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50" t="s">
        <v>145</v>
      </c>
      <c r="AU1251" s="250" t="s">
        <v>143</v>
      </c>
      <c r="AV1251" s="14" t="s">
        <v>143</v>
      </c>
      <c r="AW1251" s="14" t="s">
        <v>30</v>
      </c>
      <c r="AX1251" s="14" t="s">
        <v>81</v>
      </c>
      <c r="AY1251" s="250" t="s">
        <v>134</v>
      </c>
    </row>
    <row r="1252" s="2" customFormat="1" ht="24.15" customHeight="1">
      <c r="A1252" s="38"/>
      <c r="B1252" s="39"/>
      <c r="C1252" s="215" t="s">
        <v>1622</v>
      </c>
      <c r="D1252" s="215" t="s">
        <v>138</v>
      </c>
      <c r="E1252" s="216" t="s">
        <v>1623</v>
      </c>
      <c r="F1252" s="217" t="s">
        <v>1624</v>
      </c>
      <c r="G1252" s="218" t="s">
        <v>151</v>
      </c>
      <c r="H1252" s="219">
        <v>7</v>
      </c>
      <c r="I1252" s="220"/>
      <c r="J1252" s="221">
        <f>ROUND(I1252*H1252,2)</f>
        <v>0</v>
      </c>
      <c r="K1252" s="222"/>
      <c r="L1252" s="44"/>
      <c r="M1252" s="223" t="s">
        <v>1</v>
      </c>
      <c r="N1252" s="224" t="s">
        <v>39</v>
      </c>
      <c r="O1252" s="91"/>
      <c r="P1252" s="225">
        <f>O1252*H1252</f>
        <v>0</v>
      </c>
      <c r="Q1252" s="225">
        <v>4.0000000000000003E-05</v>
      </c>
      <c r="R1252" s="225">
        <f>Q1252*H1252</f>
        <v>0.00028000000000000003</v>
      </c>
      <c r="S1252" s="225">
        <v>0</v>
      </c>
      <c r="T1252" s="226">
        <f>S1252*H1252</f>
        <v>0</v>
      </c>
      <c r="U1252" s="38"/>
      <c r="V1252" s="38"/>
      <c r="W1252" s="38"/>
      <c r="X1252" s="38"/>
      <c r="Y1252" s="38"/>
      <c r="Z1252" s="38"/>
      <c r="AA1252" s="38"/>
      <c r="AB1252" s="38"/>
      <c r="AC1252" s="38"/>
      <c r="AD1252" s="38"/>
      <c r="AE1252" s="38"/>
      <c r="AR1252" s="227" t="s">
        <v>195</v>
      </c>
      <c r="AT1252" s="227" t="s">
        <v>138</v>
      </c>
      <c r="AU1252" s="227" t="s">
        <v>143</v>
      </c>
      <c r="AY1252" s="17" t="s">
        <v>134</v>
      </c>
      <c r="BE1252" s="228">
        <f>IF(N1252="základní",J1252,0)</f>
        <v>0</v>
      </c>
      <c r="BF1252" s="228">
        <f>IF(N1252="snížená",J1252,0)</f>
        <v>0</v>
      </c>
      <c r="BG1252" s="228">
        <f>IF(N1252="zákl. přenesená",J1252,0)</f>
        <v>0</v>
      </c>
      <c r="BH1252" s="228">
        <f>IF(N1252="sníž. přenesená",J1252,0)</f>
        <v>0</v>
      </c>
      <c r="BI1252" s="228">
        <f>IF(N1252="nulová",J1252,0)</f>
        <v>0</v>
      </c>
      <c r="BJ1252" s="17" t="s">
        <v>143</v>
      </c>
      <c r="BK1252" s="228">
        <f>ROUND(I1252*H1252,2)</f>
        <v>0</v>
      </c>
      <c r="BL1252" s="17" t="s">
        <v>195</v>
      </c>
      <c r="BM1252" s="227" t="s">
        <v>1625</v>
      </c>
    </row>
    <row r="1253" s="13" customFormat="1">
      <c r="A1253" s="13"/>
      <c r="B1253" s="229"/>
      <c r="C1253" s="230"/>
      <c r="D1253" s="231" t="s">
        <v>145</v>
      </c>
      <c r="E1253" s="232" t="s">
        <v>1</v>
      </c>
      <c r="F1253" s="233" t="s">
        <v>166</v>
      </c>
      <c r="G1253" s="230"/>
      <c r="H1253" s="232" t="s">
        <v>1</v>
      </c>
      <c r="I1253" s="234"/>
      <c r="J1253" s="230"/>
      <c r="K1253" s="230"/>
      <c r="L1253" s="235"/>
      <c r="M1253" s="236"/>
      <c r="N1253" s="237"/>
      <c r="O1253" s="237"/>
      <c r="P1253" s="237"/>
      <c r="Q1253" s="237"/>
      <c r="R1253" s="237"/>
      <c r="S1253" s="237"/>
      <c r="T1253" s="238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39" t="s">
        <v>145</v>
      </c>
      <c r="AU1253" s="239" t="s">
        <v>143</v>
      </c>
      <c r="AV1253" s="13" t="s">
        <v>81</v>
      </c>
      <c r="AW1253" s="13" t="s">
        <v>30</v>
      </c>
      <c r="AX1253" s="13" t="s">
        <v>73</v>
      </c>
      <c r="AY1253" s="239" t="s">
        <v>134</v>
      </c>
    </row>
    <row r="1254" s="14" customFormat="1">
      <c r="A1254" s="14"/>
      <c r="B1254" s="240"/>
      <c r="C1254" s="241"/>
      <c r="D1254" s="231" t="s">
        <v>145</v>
      </c>
      <c r="E1254" s="242" t="s">
        <v>1</v>
      </c>
      <c r="F1254" s="243" t="s">
        <v>758</v>
      </c>
      <c r="G1254" s="241"/>
      <c r="H1254" s="244">
        <v>5.5999999999999996</v>
      </c>
      <c r="I1254" s="245"/>
      <c r="J1254" s="241"/>
      <c r="K1254" s="241"/>
      <c r="L1254" s="246"/>
      <c r="M1254" s="247"/>
      <c r="N1254" s="248"/>
      <c r="O1254" s="248"/>
      <c r="P1254" s="248"/>
      <c r="Q1254" s="248"/>
      <c r="R1254" s="248"/>
      <c r="S1254" s="248"/>
      <c r="T1254" s="249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50" t="s">
        <v>145</v>
      </c>
      <c r="AU1254" s="250" t="s">
        <v>143</v>
      </c>
      <c r="AV1254" s="14" t="s">
        <v>143</v>
      </c>
      <c r="AW1254" s="14" t="s">
        <v>30</v>
      </c>
      <c r="AX1254" s="14" t="s">
        <v>73</v>
      </c>
      <c r="AY1254" s="250" t="s">
        <v>134</v>
      </c>
    </row>
    <row r="1255" s="13" customFormat="1">
      <c r="A1255" s="13"/>
      <c r="B1255" s="229"/>
      <c r="C1255" s="230"/>
      <c r="D1255" s="231" t="s">
        <v>145</v>
      </c>
      <c r="E1255" s="232" t="s">
        <v>1</v>
      </c>
      <c r="F1255" s="233" t="s">
        <v>225</v>
      </c>
      <c r="G1255" s="230"/>
      <c r="H1255" s="232" t="s">
        <v>1</v>
      </c>
      <c r="I1255" s="234"/>
      <c r="J1255" s="230"/>
      <c r="K1255" s="230"/>
      <c r="L1255" s="235"/>
      <c r="M1255" s="236"/>
      <c r="N1255" s="237"/>
      <c r="O1255" s="237"/>
      <c r="P1255" s="237"/>
      <c r="Q1255" s="237"/>
      <c r="R1255" s="237"/>
      <c r="S1255" s="237"/>
      <c r="T1255" s="238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39" t="s">
        <v>145</v>
      </c>
      <c r="AU1255" s="239" t="s">
        <v>143</v>
      </c>
      <c r="AV1255" s="13" t="s">
        <v>81</v>
      </c>
      <c r="AW1255" s="13" t="s">
        <v>30</v>
      </c>
      <c r="AX1255" s="13" t="s">
        <v>73</v>
      </c>
      <c r="AY1255" s="239" t="s">
        <v>134</v>
      </c>
    </row>
    <row r="1256" s="14" customFormat="1">
      <c r="A1256" s="14"/>
      <c r="B1256" s="240"/>
      <c r="C1256" s="241"/>
      <c r="D1256" s="231" t="s">
        <v>145</v>
      </c>
      <c r="E1256" s="242" t="s">
        <v>1</v>
      </c>
      <c r="F1256" s="243" t="s">
        <v>759</v>
      </c>
      <c r="G1256" s="241"/>
      <c r="H1256" s="244">
        <v>1.3999999999999999</v>
      </c>
      <c r="I1256" s="245"/>
      <c r="J1256" s="241"/>
      <c r="K1256" s="241"/>
      <c r="L1256" s="246"/>
      <c r="M1256" s="247"/>
      <c r="N1256" s="248"/>
      <c r="O1256" s="248"/>
      <c r="P1256" s="248"/>
      <c r="Q1256" s="248"/>
      <c r="R1256" s="248"/>
      <c r="S1256" s="248"/>
      <c r="T1256" s="249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50" t="s">
        <v>145</v>
      </c>
      <c r="AU1256" s="250" t="s">
        <v>143</v>
      </c>
      <c r="AV1256" s="14" t="s">
        <v>143</v>
      </c>
      <c r="AW1256" s="14" t="s">
        <v>30</v>
      </c>
      <c r="AX1256" s="14" t="s">
        <v>73</v>
      </c>
      <c r="AY1256" s="250" t="s">
        <v>134</v>
      </c>
    </row>
    <row r="1257" s="15" customFormat="1">
      <c r="A1257" s="15"/>
      <c r="B1257" s="251"/>
      <c r="C1257" s="252"/>
      <c r="D1257" s="231" t="s">
        <v>145</v>
      </c>
      <c r="E1257" s="253" t="s">
        <v>1</v>
      </c>
      <c r="F1257" s="254" t="s">
        <v>168</v>
      </c>
      <c r="G1257" s="252"/>
      <c r="H1257" s="255">
        <v>7</v>
      </c>
      <c r="I1257" s="256"/>
      <c r="J1257" s="252"/>
      <c r="K1257" s="252"/>
      <c r="L1257" s="257"/>
      <c r="M1257" s="258"/>
      <c r="N1257" s="259"/>
      <c r="O1257" s="259"/>
      <c r="P1257" s="259"/>
      <c r="Q1257" s="259"/>
      <c r="R1257" s="259"/>
      <c r="S1257" s="259"/>
      <c r="T1257" s="260"/>
      <c r="U1257" s="15"/>
      <c r="V1257" s="15"/>
      <c r="W1257" s="15"/>
      <c r="X1257" s="15"/>
      <c r="Y1257" s="15"/>
      <c r="Z1257" s="15"/>
      <c r="AA1257" s="15"/>
      <c r="AB1257" s="15"/>
      <c r="AC1257" s="15"/>
      <c r="AD1257" s="15"/>
      <c r="AE1257" s="15"/>
      <c r="AT1257" s="261" t="s">
        <v>145</v>
      </c>
      <c r="AU1257" s="261" t="s">
        <v>143</v>
      </c>
      <c r="AV1257" s="15" t="s">
        <v>142</v>
      </c>
      <c r="AW1257" s="15" t="s">
        <v>30</v>
      </c>
      <c r="AX1257" s="15" t="s">
        <v>81</v>
      </c>
      <c r="AY1257" s="261" t="s">
        <v>134</v>
      </c>
    </row>
    <row r="1258" s="2" customFormat="1" ht="21.75" customHeight="1">
      <c r="A1258" s="38"/>
      <c r="B1258" s="39"/>
      <c r="C1258" s="215" t="s">
        <v>1626</v>
      </c>
      <c r="D1258" s="215" t="s">
        <v>138</v>
      </c>
      <c r="E1258" s="216" t="s">
        <v>1627</v>
      </c>
      <c r="F1258" s="217" t="s">
        <v>1628</v>
      </c>
      <c r="G1258" s="218" t="s">
        <v>301</v>
      </c>
      <c r="H1258" s="219">
        <v>12</v>
      </c>
      <c r="I1258" s="220"/>
      <c r="J1258" s="221">
        <f>ROUND(I1258*H1258,2)</f>
        <v>0</v>
      </c>
      <c r="K1258" s="222"/>
      <c r="L1258" s="44"/>
      <c r="M1258" s="223" t="s">
        <v>1</v>
      </c>
      <c r="N1258" s="224" t="s">
        <v>39</v>
      </c>
      <c r="O1258" s="91"/>
      <c r="P1258" s="225">
        <f>O1258*H1258</f>
        <v>0</v>
      </c>
      <c r="Q1258" s="225">
        <v>0</v>
      </c>
      <c r="R1258" s="225">
        <f>Q1258*H1258</f>
        <v>0</v>
      </c>
      <c r="S1258" s="225">
        <v>0</v>
      </c>
      <c r="T1258" s="226">
        <f>S1258*H1258</f>
        <v>0</v>
      </c>
      <c r="U1258" s="38"/>
      <c r="V1258" s="38"/>
      <c r="W1258" s="38"/>
      <c r="X1258" s="38"/>
      <c r="Y1258" s="38"/>
      <c r="Z1258" s="38"/>
      <c r="AA1258" s="38"/>
      <c r="AB1258" s="38"/>
      <c r="AC1258" s="38"/>
      <c r="AD1258" s="38"/>
      <c r="AE1258" s="38"/>
      <c r="AR1258" s="227" t="s">
        <v>195</v>
      </c>
      <c r="AT1258" s="227" t="s">
        <v>138</v>
      </c>
      <c r="AU1258" s="227" t="s">
        <v>143</v>
      </c>
      <c r="AY1258" s="17" t="s">
        <v>134</v>
      </c>
      <c r="BE1258" s="228">
        <f>IF(N1258="základní",J1258,0)</f>
        <v>0</v>
      </c>
      <c r="BF1258" s="228">
        <f>IF(N1258="snížená",J1258,0)</f>
        <v>0</v>
      </c>
      <c r="BG1258" s="228">
        <f>IF(N1258="zákl. přenesená",J1258,0)</f>
        <v>0</v>
      </c>
      <c r="BH1258" s="228">
        <f>IF(N1258="sníž. přenesená",J1258,0)</f>
        <v>0</v>
      </c>
      <c r="BI1258" s="228">
        <f>IF(N1258="nulová",J1258,0)</f>
        <v>0</v>
      </c>
      <c r="BJ1258" s="17" t="s">
        <v>143</v>
      </c>
      <c r="BK1258" s="228">
        <f>ROUND(I1258*H1258,2)</f>
        <v>0</v>
      </c>
      <c r="BL1258" s="17" t="s">
        <v>195</v>
      </c>
      <c r="BM1258" s="227" t="s">
        <v>1629</v>
      </c>
    </row>
    <row r="1259" s="13" customFormat="1">
      <c r="A1259" s="13"/>
      <c r="B1259" s="229"/>
      <c r="C1259" s="230"/>
      <c r="D1259" s="231" t="s">
        <v>145</v>
      </c>
      <c r="E1259" s="232" t="s">
        <v>1</v>
      </c>
      <c r="F1259" s="233" t="s">
        <v>1601</v>
      </c>
      <c r="G1259" s="230"/>
      <c r="H1259" s="232" t="s">
        <v>1</v>
      </c>
      <c r="I1259" s="234"/>
      <c r="J1259" s="230"/>
      <c r="K1259" s="230"/>
      <c r="L1259" s="235"/>
      <c r="M1259" s="236"/>
      <c r="N1259" s="237"/>
      <c r="O1259" s="237"/>
      <c r="P1259" s="237"/>
      <c r="Q1259" s="237"/>
      <c r="R1259" s="237"/>
      <c r="S1259" s="237"/>
      <c r="T1259" s="238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39" t="s">
        <v>145</v>
      </c>
      <c r="AU1259" s="239" t="s">
        <v>143</v>
      </c>
      <c r="AV1259" s="13" t="s">
        <v>81</v>
      </c>
      <c r="AW1259" s="13" t="s">
        <v>30</v>
      </c>
      <c r="AX1259" s="13" t="s">
        <v>73</v>
      </c>
      <c r="AY1259" s="239" t="s">
        <v>134</v>
      </c>
    </row>
    <row r="1260" s="14" customFormat="1">
      <c r="A1260" s="14"/>
      <c r="B1260" s="240"/>
      <c r="C1260" s="241"/>
      <c r="D1260" s="231" t="s">
        <v>145</v>
      </c>
      <c r="E1260" s="242" t="s">
        <v>1</v>
      </c>
      <c r="F1260" s="243" t="s">
        <v>497</v>
      </c>
      <c r="G1260" s="241"/>
      <c r="H1260" s="244">
        <v>12</v>
      </c>
      <c r="I1260" s="245"/>
      <c r="J1260" s="241"/>
      <c r="K1260" s="241"/>
      <c r="L1260" s="246"/>
      <c r="M1260" s="247"/>
      <c r="N1260" s="248"/>
      <c r="O1260" s="248"/>
      <c r="P1260" s="248"/>
      <c r="Q1260" s="248"/>
      <c r="R1260" s="248"/>
      <c r="S1260" s="248"/>
      <c r="T1260" s="249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50" t="s">
        <v>145</v>
      </c>
      <c r="AU1260" s="250" t="s">
        <v>143</v>
      </c>
      <c r="AV1260" s="14" t="s">
        <v>143</v>
      </c>
      <c r="AW1260" s="14" t="s">
        <v>30</v>
      </c>
      <c r="AX1260" s="14" t="s">
        <v>81</v>
      </c>
      <c r="AY1260" s="250" t="s">
        <v>134</v>
      </c>
    </row>
    <row r="1261" s="12" customFormat="1" ht="22.8" customHeight="1">
      <c r="A1261" s="12"/>
      <c r="B1261" s="199"/>
      <c r="C1261" s="200"/>
      <c r="D1261" s="201" t="s">
        <v>72</v>
      </c>
      <c r="E1261" s="213" t="s">
        <v>1630</v>
      </c>
      <c r="F1261" s="213" t="s">
        <v>1631</v>
      </c>
      <c r="G1261" s="200"/>
      <c r="H1261" s="200"/>
      <c r="I1261" s="203"/>
      <c r="J1261" s="214">
        <f>BK1261</f>
        <v>0</v>
      </c>
      <c r="K1261" s="200"/>
      <c r="L1261" s="205"/>
      <c r="M1261" s="206"/>
      <c r="N1261" s="207"/>
      <c r="O1261" s="207"/>
      <c r="P1261" s="208">
        <f>SUM(P1262:P1427)</f>
        <v>0</v>
      </c>
      <c r="Q1261" s="207"/>
      <c r="R1261" s="208">
        <f>SUM(R1262:R1427)</f>
        <v>0.19445593999999999</v>
      </c>
      <c r="S1261" s="207"/>
      <c r="T1261" s="209">
        <f>SUM(T1262:T1427)</f>
        <v>0.061266939999999999</v>
      </c>
      <c r="U1261" s="12"/>
      <c r="V1261" s="12"/>
      <c r="W1261" s="12"/>
      <c r="X1261" s="12"/>
      <c r="Y1261" s="12"/>
      <c r="Z1261" s="12"/>
      <c r="AA1261" s="12"/>
      <c r="AB1261" s="12"/>
      <c r="AC1261" s="12"/>
      <c r="AD1261" s="12"/>
      <c r="AE1261" s="12"/>
      <c r="AR1261" s="210" t="s">
        <v>143</v>
      </c>
      <c r="AT1261" s="211" t="s">
        <v>72</v>
      </c>
      <c r="AU1261" s="211" t="s">
        <v>81</v>
      </c>
      <c r="AY1261" s="210" t="s">
        <v>134</v>
      </c>
      <c r="BK1261" s="212">
        <f>SUM(BK1262:BK1427)</f>
        <v>0</v>
      </c>
    </row>
    <row r="1262" s="2" customFormat="1" ht="24.15" customHeight="1">
      <c r="A1262" s="38"/>
      <c r="B1262" s="39"/>
      <c r="C1262" s="215" t="s">
        <v>1632</v>
      </c>
      <c r="D1262" s="215" t="s">
        <v>138</v>
      </c>
      <c r="E1262" s="216" t="s">
        <v>1633</v>
      </c>
      <c r="F1262" s="217" t="s">
        <v>1634</v>
      </c>
      <c r="G1262" s="218" t="s">
        <v>151</v>
      </c>
      <c r="H1262" s="219">
        <v>133.18899999999999</v>
      </c>
      <c r="I1262" s="220"/>
      <c r="J1262" s="221">
        <f>ROUND(I1262*H1262,2)</f>
        <v>0</v>
      </c>
      <c r="K1262" s="222"/>
      <c r="L1262" s="44"/>
      <c r="M1262" s="223" t="s">
        <v>1</v>
      </c>
      <c r="N1262" s="224" t="s">
        <v>39</v>
      </c>
      <c r="O1262" s="91"/>
      <c r="P1262" s="225">
        <f>O1262*H1262</f>
        <v>0</v>
      </c>
      <c r="Q1262" s="225">
        <v>0</v>
      </c>
      <c r="R1262" s="225">
        <f>Q1262*H1262</f>
        <v>0</v>
      </c>
      <c r="S1262" s="225">
        <v>0</v>
      </c>
      <c r="T1262" s="226">
        <f>S1262*H1262</f>
        <v>0</v>
      </c>
      <c r="U1262" s="38"/>
      <c r="V1262" s="38"/>
      <c r="W1262" s="38"/>
      <c r="X1262" s="38"/>
      <c r="Y1262" s="38"/>
      <c r="Z1262" s="38"/>
      <c r="AA1262" s="38"/>
      <c r="AB1262" s="38"/>
      <c r="AC1262" s="38"/>
      <c r="AD1262" s="38"/>
      <c r="AE1262" s="38"/>
      <c r="AR1262" s="227" t="s">
        <v>195</v>
      </c>
      <c r="AT1262" s="227" t="s">
        <v>138</v>
      </c>
      <c r="AU1262" s="227" t="s">
        <v>143</v>
      </c>
      <c r="AY1262" s="17" t="s">
        <v>134</v>
      </c>
      <c r="BE1262" s="228">
        <f>IF(N1262="základní",J1262,0)</f>
        <v>0</v>
      </c>
      <c r="BF1262" s="228">
        <f>IF(N1262="snížená",J1262,0)</f>
        <v>0</v>
      </c>
      <c r="BG1262" s="228">
        <f>IF(N1262="zákl. přenesená",J1262,0)</f>
        <v>0</v>
      </c>
      <c r="BH1262" s="228">
        <f>IF(N1262="sníž. přenesená",J1262,0)</f>
        <v>0</v>
      </c>
      <c r="BI1262" s="228">
        <f>IF(N1262="nulová",J1262,0)</f>
        <v>0</v>
      </c>
      <c r="BJ1262" s="17" t="s">
        <v>143</v>
      </c>
      <c r="BK1262" s="228">
        <f>ROUND(I1262*H1262,2)</f>
        <v>0</v>
      </c>
      <c r="BL1262" s="17" t="s">
        <v>195</v>
      </c>
      <c r="BM1262" s="227" t="s">
        <v>1635</v>
      </c>
    </row>
    <row r="1263" s="13" customFormat="1">
      <c r="A1263" s="13"/>
      <c r="B1263" s="229"/>
      <c r="C1263" s="230"/>
      <c r="D1263" s="231" t="s">
        <v>145</v>
      </c>
      <c r="E1263" s="232" t="s">
        <v>1</v>
      </c>
      <c r="F1263" s="233" t="s">
        <v>1636</v>
      </c>
      <c r="G1263" s="230"/>
      <c r="H1263" s="232" t="s">
        <v>1</v>
      </c>
      <c r="I1263" s="234"/>
      <c r="J1263" s="230"/>
      <c r="K1263" s="230"/>
      <c r="L1263" s="235"/>
      <c r="M1263" s="236"/>
      <c r="N1263" s="237"/>
      <c r="O1263" s="237"/>
      <c r="P1263" s="237"/>
      <c r="Q1263" s="237"/>
      <c r="R1263" s="237"/>
      <c r="S1263" s="237"/>
      <c r="T1263" s="238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39" t="s">
        <v>145</v>
      </c>
      <c r="AU1263" s="239" t="s">
        <v>143</v>
      </c>
      <c r="AV1263" s="13" t="s">
        <v>81</v>
      </c>
      <c r="AW1263" s="13" t="s">
        <v>30</v>
      </c>
      <c r="AX1263" s="13" t="s">
        <v>73</v>
      </c>
      <c r="AY1263" s="239" t="s">
        <v>134</v>
      </c>
    </row>
    <row r="1264" s="13" customFormat="1">
      <c r="A1264" s="13"/>
      <c r="B1264" s="229"/>
      <c r="C1264" s="230"/>
      <c r="D1264" s="231" t="s">
        <v>145</v>
      </c>
      <c r="E1264" s="232" t="s">
        <v>1</v>
      </c>
      <c r="F1264" s="233" t="s">
        <v>160</v>
      </c>
      <c r="G1264" s="230"/>
      <c r="H1264" s="232" t="s">
        <v>1</v>
      </c>
      <c r="I1264" s="234"/>
      <c r="J1264" s="230"/>
      <c r="K1264" s="230"/>
      <c r="L1264" s="235"/>
      <c r="M1264" s="236"/>
      <c r="N1264" s="237"/>
      <c r="O1264" s="237"/>
      <c r="P1264" s="237"/>
      <c r="Q1264" s="237"/>
      <c r="R1264" s="237"/>
      <c r="S1264" s="237"/>
      <c r="T1264" s="238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39" t="s">
        <v>145</v>
      </c>
      <c r="AU1264" s="239" t="s">
        <v>143</v>
      </c>
      <c r="AV1264" s="13" t="s">
        <v>81</v>
      </c>
      <c r="AW1264" s="13" t="s">
        <v>30</v>
      </c>
      <c r="AX1264" s="13" t="s">
        <v>73</v>
      </c>
      <c r="AY1264" s="239" t="s">
        <v>134</v>
      </c>
    </row>
    <row r="1265" s="14" customFormat="1">
      <c r="A1265" s="14"/>
      <c r="B1265" s="240"/>
      <c r="C1265" s="241"/>
      <c r="D1265" s="231" t="s">
        <v>145</v>
      </c>
      <c r="E1265" s="242" t="s">
        <v>1</v>
      </c>
      <c r="F1265" s="243" t="s">
        <v>161</v>
      </c>
      <c r="G1265" s="241"/>
      <c r="H1265" s="244">
        <v>6.8529999999999998</v>
      </c>
      <c r="I1265" s="245"/>
      <c r="J1265" s="241"/>
      <c r="K1265" s="241"/>
      <c r="L1265" s="246"/>
      <c r="M1265" s="247"/>
      <c r="N1265" s="248"/>
      <c r="O1265" s="248"/>
      <c r="P1265" s="248"/>
      <c r="Q1265" s="248"/>
      <c r="R1265" s="248"/>
      <c r="S1265" s="248"/>
      <c r="T1265" s="249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50" t="s">
        <v>145</v>
      </c>
      <c r="AU1265" s="250" t="s">
        <v>143</v>
      </c>
      <c r="AV1265" s="14" t="s">
        <v>143</v>
      </c>
      <c r="AW1265" s="14" t="s">
        <v>30</v>
      </c>
      <c r="AX1265" s="14" t="s">
        <v>73</v>
      </c>
      <c r="AY1265" s="250" t="s">
        <v>134</v>
      </c>
    </row>
    <row r="1266" s="13" customFormat="1">
      <c r="A1266" s="13"/>
      <c r="B1266" s="229"/>
      <c r="C1266" s="230"/>
      <c r="D1266" s="231" t="s">
        <v>145</v>
      </c>
      <c r="E1266" s="232" t="s">
        <v>1</v>
      </c>
      <c r="F1266" s="233" t="s">
        <v>162</v>
      </c>
      <c r="G1266" s="230"/>
      <c r="H1266" s="232" t="s">
        <v>1</v>
      </c>
      <c r="I1266" s="234"/>
      <c r="J1266" s="230"/>
      <c r="K1266" s="230"/>
      <c r="L1266" s="235"/>
      <c r="M1266" s="236"/>
      <c r="N1266" s="237"/>
      <c r="O1266" s="237"/>
      <c r="P1266" s="237"/>
      <c r="Q1266" s="237"/>
      <c r="R1266" s="237"/>
      <c r="S1266" s="237"/>
      <c r="T1266" s="238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39" t="s">
        <v>145</v>
      </c>
      <c r="AU1266" s="239" t="s">
        <v>143</v>
      </c>
      <c r="AV1266" s="13" t="s">
        <v>81</v>
      </c>
      <c r="AW1266" s="13" t="s">
        <v>30</v>
      </c>
      <c r="AX1266" s="13" t="s">
        <v>73</v>
      </c>
      <c r="AY1266" s="239" t="s">
        <v>134</v>
      </c>
    </row>
    <row r="1267" s="14" customFormat="1">
      <c r="A1267" s="14"/>
      <c r="B1267" s="240"/>
      <c r="C1267" s="241"/>
      <c r="D1267" s="231" t="s">
        <v>145</v>
      </c>
      <c r="E1267" s="242" t="s">
        <v>1</v>
      </c>
      <c r="F1267" s="243" t="s">
        <v>163</v>
      </c>
      <c r="G1267" s="241"/>
      <c r="H1267" s="244">
        <v>0.58799999999999997</v>
      </c>
      <c r="I1267" s="245"/>
      <c r="J1267" s="241"/>
      <c r="K1267" s="241"/>
      <c r="L1267" s="246"/>
      <c r="M1267" s="247"/>
      <c r="N1267" s="248"/>
      <c r="O1267" s="248"/>
      <c r="P1267" s="248"/>
      <c r="Q1267" s="248"/>
      <c r="R1267" s="248"/>
      <c r="S1267" s="248"/>
      <c r="T1267" s="249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50" t="s">
        <v>145</v>
      </c>
      <c r="AU1267" s="250" t="s">
        <v>143</v>
      </c>
      <c r="AV1267" s="14" t="s">
        <v>143</v>
      </c>
      <c r="AW1267" s="14" t="s">
        <v>30</v>
      </c>
      <c r="AX1267" s="14" t="s">
        <v>73</v>
      </c>
      <c r="AY1267" s="250" t="s">
        <v>134</v>
      </c>
    </row>
    <row r="1268" s="13" customFormat="1">
      <c r="A1268" s="13"/>
      <c r="B1268" s="229"/>
      <c r="C1268" s="230"/>
      <c r="D1268" s="231" t="s">
        <v>145</v>
      </c>
      <c r="E1268" s="232" t="s">
        <v>1</v>
      </c>
      <c r="F1268" s="233" t="s">
        <v>164</v>
      </c>
      <c r="G1268" s="230"/>
      <c r="H1268" s="232" t="s">
        <v>1</v>
      </c>
      <c r="I1268" s="234"/>
      <c r="J1268" s="230"/>
      <c r="K1268" s="230"/>
      <c r="L1268" s="235"/>
      <c r="M1268" s="236"/>
      <c r="N1268" s="237"/>
      <c r="O1268" s="237"/>
      <c r="P1268" s="237"/>
      <c r="Q1268" s="237"/>
      <c r="R1268" s="237"/>
      <c r="S1268" s="237"/>
      <c r="T1268" s="238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39" t="s">
        <v>145</v>
      </c>
      <c r="AU1268" s="239" t="s">
        <v>143</v>
      </c>
      <c r="AV1268" s="13" t="s">
        <v>81</v>
      </c>
      <c r="AW1268" s="13" t="s">
        <v>30</v>
      </c>
      <c r="AX1268" s="13" t="s">
        <v>73</v>
      </c>
      <c r="AY1268" s="239" t="s">
        <v>134</v>
      </c>
    </row>
    <row r="1269" s="14" customFormat="1">
      <c r="A1269" s="14"/>
      <c r="B1269" s="240"/>
      <c r="C1269" s="241"/>
      <c r="D1269" s="231" t="s">
        <v>145</v>
      </c>
      <c r="E1269" s="242" t="s">
        <v>1</v>
      </c>
      <c r="F1269" s="243" t="s">
        <v>165</v>
      </c>
      <c r="G1269" s="241"/>
      <c r="H1269" s="244">
        <v>3.5960000000000001</v>
      </c>
      <c r="I1269" s="245"/>
      <c r="J1269" s="241"/>
      <c r="K1269" s="241"/>
      <c r="L1269" s="246"/>
      <c r="M1269" s="247"/>
      <c r="N1269" s="248"/>
      <c r="O1269" s="248"/>
      <c r="P1269" s="248"/>
      <c r="Q1269" s="248"/>
      <c r="R1269" s="248"/>
      <c r="S1269" s="248"/>
      <c r="T1269" s="249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50" t="s">
        <v>145</v>
      </c>
      <c r="AU1269" s="250" t="s">
        <v>143</v>
      </c>
      <c r="AV1269" s="14" t="s">
        <v>143</v>
      </c>
      <c r="AW1269" s="14" t="s">
        <v>30</v>
      </c>
      <c r="AX1269" s="14" t="s">
        <v>73</v>
      </c>
      <c r="AY1269" s="250" t="s">
        <v>134</v>
      </c>
    </row>
    <row r="1270" s="13" customFormat="1">
      <c r="A1270" s="13"/>
      <c r="B1270" s="229"/>
      <c r="C1270" s="230"/>
      <c r="D1270" s="231" t="s">
        <v>145</v>
      </c>
      <c r="E1270" s="232" t="s">
        <v>1</v>
      </c>
      <c r="F1270" s="233" t="s">
        <v>166</v>
      </c>
      <c r="G1270" s="230"/>
      <c r="H1270" s="232" t="s">
        <v>1</v>
      </c>
      <c r="I1270" s="234"/>
      <c r="J1270" s="230"/>
      <c r="K1270" s="230"/>
      <c r="L1270" s="235"/>
      <c r="M1270" s="236"/>
      <c r="N1270" s="237"/>
      <c r="O1270" s="237"/>
      <c r="P1270" s="237"/>
      <c r="Q1270" s="237"/>
      <c r="R1270" s="237"/>
      <c r="S1270" s="237"/>
      <c r="T1270" s="238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39" t="s">
        <v>145</v>
      </c>
      <c r="AU1270" s="239" t="s">
        <v>143</v>
      </c>
      <c r="AV1270" s="13" t="s">
        <v>81</v>
      </c>
      <c r="AW1270" s="13" t="s">
        <v>30</v>
      </c>
      <c r="AX1270" s="13" t="s">
        <v>73</v>
      </c>
      <c r="AY1270" s="239" t="s">
        <v>134</v>
      </c>
    </row>
    <row r="1271" s="14" customFormat="1">
      <c r="A1271" s="14"/>
      <c r="B1271" s="240"/>
      <c r="C1271" s="241"/>
      <c r="D1271" s="231" t="s">
        <v>145</v>
      </c>
      <c r="E1271" s="242" t="s">
        <v>1</v>
      </c>
      <c r="F1271" s="243" t="s">
        <v>167</v>
      </c>
      <c r="G1271" s="241"/>
      <c r="H1271" s="244">
        <v>21.719999999999999</v>
      </c>
      <c r="I1271" s="245"/>
      <c r="J1271" s="241"/>
      <c r="K1271" s="241"/>
      <c r="L1271" s="246"/>
      <c r="M1271" s="247"/>
      <c r="N1271" s="248"/>
      <c r="O1271" s="248"/>
      <c r="P1271" s="248"/>
      <c r="Q1271" s="248"/>
      <c r="R1271" s="248"/>
      <c r="S1271" s="248"/>
      <c r="T1271" s="249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50" t="s">
        <v>145</v>
      </c>
      <c r="AU1271" s="250" t="s">
        <v>143</v>
      </c>
      <c r="AV1271" s="14" t="s">
        <v>143</v>
      </c>
      <c r="AW1271" s="14" t="s">
        <v>30</v>
      </c>
      <c r="AX1271" s="14" t="s">
        <v>73</v>
      </c>
      <c r="AY1271" s="250" t="s">
        <v>134</v>
      </c>
    </row>
    <row r="1272" s="13" customFormat="1">
      <c r="A1272" s="13"/>
      <c r="B1272" s="229"/>
      <c r="C1272" s="230"/>
      <c r="D1272" s="231" t="s">
        <v>145</v>
      </c>
      <c r="E1272" s="232" t="s">
        <v>1</v>
      </c>
      <c r="F1272" s="233" t="s">
        <v>1637</v>
      </c>
      <c r="G1272" s="230"/>
      <c r="H1272" s="232" t="s">
        <v>1</v>
      </c>
      <c r="I1272" s="234"/>
      <c r="J1272" s="230"/>
      <c r="K1272" s="230"/>
      <c r="L1272" s="235"/>
      <c r="M1272" s="236"/>
      <c r="N1272" s="237"/>
      <c r="O1272" s="237"/>
      <c r="P1272" s="237"/>
      <c r="Q1272" s="237"/>
      <c r="R1272" s="237"/>
      <c r="S1272" s="237"/>
      <c r="T1272" s="238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39" t="s">
        <v>145</v>
      </c>
      <c r="AU1272" s="239" t="s">
        <v>143</v>
      </c>
      <c r="AV1272" s="13" t="s">
        <v>81</v>
      </c>
      <c r="AW1272" s="13" t="s">
        <v>30</v>
      </c>
      <c r="AX1272" s="13" t="s">
        <v>73</v>
      </c>
      <c r="AY1272" s="239" t="s">
        <v>134</v>
      </c>
    </row>
    <row r="1273" s="13" customFormat="1">
      <c r="A1273" s="13"/>
      <c r="B1273" s="229"/>
      <c r="C1273" s="230"/>
      <c r="D1273" s="231" t="s">
        <v>145</v>
      </c>
      <c r="E1273" s="232" t="s">
        <v>1</v>
      </c>
      <c r="F1273" s="233" t="s">
        <v>160</v>
      </c>
      <c r="G1273" s="230"/>
      <c r="H1273" s="232" t="s">
        <v>1</v>
      </c>
      <c r="I1273" s="234"/>
      <c r="J1273" s="230"/>
      <c r="K1273" s="230"/>
      <c r="L1273" s="235"/>
      <c r="M1273" s="236"/>
      <c r="N1273" s="237"/>
      <c r="O1273" s="237"/>
      <c r="P1273" s="237"/>
      <c r="Q1273" s="237"/>
      <c r="R1273" s="237"/>
      <c r="S1273" s="237"/>
      <c r="T1273" s="238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39" t="s">
        <v>145</v>
      </c>
      <c r="AU1273" s="239" t="s">
        <v>143</v>
      </c>
      <c r="AV1273" s="13" t="s">
        <v>81</v>
      </c>
      <c r="AW1273" s="13" t="s">
        <v>30</v>
      </c>
      <c r="AX1273" s="13" t="s">
        <v>73</v>
      </c>
      <c r="AY1273" s="239" t="s">
        <v>134</v>
      </c>
    </row>
    <row r="1274" s="14" customFormat="1">
      <c r="A1274" s="14"/>
      <c r="B1274" s="240"/>
      <c r="C1274" s="241"/>
      <c r="D1274" s="231" t="s">
        <v>145</v>
      </c>
      <c r="E1274" s="242" t="s">
        <v>1</v>
      </c>
      <c r="F1274" s="243" t="s">
        <v>189</v>
      </c>
      <c r="G1274" s="241"/>
      <c r="H1274" s="244">
        <v>39.274000000000001</v>
      </c>
      <c r="I1274" s="245"/>
      <c r="J1274" s="241"/>
      <c r="K1274" s="241"/>
      <c r="L1274" s="246"/>
      <c r="M1274" s="247"/>
      <c r="N1274" s="248"/>
      <c r="O1274" s="248"/>
      <c r="P1274" s="248"/>
      <c r="Q1274" s="248"/>
      <c r="R1274" s="248"/>
      <c r="S1274" s="248"/>
      <c r="T1274" s="249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50" t="s">
        <v>145</v>
      </c>
      <c r="AU1274" s="250" t="s">
        <v>143</v>
      </c>
      <c r="AV1274" s="14" t="s">
        <v>143</v>
      </c>
      <c r="AW1274" s="14" t="s">
        <v>30</v>
      </c>
      <c r="AX1274" s="14" t="s">
        <v>73</v>
      </c>
      <c r="AY1274" s="250" t="s">
        <v>134</v>
      </c>
    </row>
    <row r="1275" s="13" customFormat="1">
      <c r="A1275" s="13"/>
      <c r="B1275" s="229"/>
      <c r="C1275" s="230"/>
      <c r="D1275" s="231" t="s">
        <v>145</v>
      </c>
      <c r="E1275" s="232" t="s">
        <v>1</v>
      </c>
      <c r="F1275" s="233" t="s">
        <v>162</v>
      </c>
      <c r="G1275" s="230"/>
      <c r="H1275" s="232" t="s">
        <v>1</v>
      </c>
      <c r="I1275" s="234"/>
      <c r="J1275" s="230"/>
      <c r="K1275" s="230"/>
      <c r="L1275" s="235"/>
      <c r="M1275" s="236"/>
      <c r="N1275" s="237"/>
      <c r="O1275" s="237"/>
      <c r="P1275" s="237"/>
      <c r="Q1275" s="237"/>
      <c r="R1275" s="237"/>
      <c r="S1275" s="237"/>
      <c r="T1275" s="238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39" t="s">
        <v>145</v>
      </c>
      <c r="AU1275" s="239" t="s">
        <v>143</v>
      </c>
      <c r="AV1275" s="13" t="s">
        <v>81</v>
      </c>
      <c r="AW1275" s="13" t="s">
        <v>30</v>
      </c>
      <c r="AX1275" s="13" t="s">
        <v>73</v>
      </c>
      <c r="AY1275" s="239" t="s">
        <v>134</v>
      </c>
    </row>
    <row r="1276" s="14" customFormat="1">
      <c r="A1276" s="14"/>
      <c r="B1276" s="240"/>
      <c r="C1276" s="241"/>
      <c r="D1276" s="231" t="s">
        <v>145</v>
      </c>
      <c r="E1276" s="242" t="s">
        <v>1</v>
      </c>
      <c r="F1276" s="243" t="s">
        <v>190</v>
      </c>
      <c r="G1276" s="241"/>
      <c r="H1276" s="244">
        <v>8.2330000000000005</v>
      </c>
      <c r="I1276" s="245"/>
      <c r="J1276" s="241"/>
      <c r="K1276" s="241"/>
      <c r="L1276" s="246"/>
      <c r="M1276" s="247"/>
      <c r="N1276" s="248"/>
      <c r="O1276" s="248"/>
      <c r="P1276" s="248"/>
      <c r="Q1276" s="248"/>
      <c r="R1276" s="248"/>
      <c r="S1276" s="248"/>
      <c r="T1276" s="249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50" t="s">
        <v>145</v>
      </c>
      <c r="AU1276" s="250" t="s">
        <v>143</v>
      </c>
      <c r="AV1276" s="14" t="s">
        <v>143</v>
      </c>
      <c r="AW1276" s="14" t="s">
        <v>30</v>
      </c>
      <c r="AX1276" s="14" t="s">
        <v>73</v>
      </c>
      <c r="AY1276" s="250" t="s">
        <v>134</v>
      </c>
    </row>
    <row r="1277" s="13" customFormat="1">
      <c r="A1277" s="13"/>
      <c r="B1277" s="229"/>
      <c r="C1277" s="230"/>
      <c r="D1277" s="231" t="s">
        <v>145</v>
      </c>
      <c r="E1277" s="232" t="s">
        <v>1</v>
      </c>
      <c r="F1277" s="233" t="s">
        <v>164</v>
      </c>
      <c r="G1277" s="230"/>
      <c r="H1277" s="232" t="s">
        <v>1</v>
      </c>
      <c r="I1277" s="234"/>
      <c r="J1277" s="230"/>
      <c r="K1277" s="230"/>
      <c r="L1277" s="235"/>
      <c r="M1277" s="236"/>
      <c r="N1277" s="237"/>
      <c r="O1277" s="237"/>
      <c r="P1277" s="237"/>
      <c r="Q1277" s="237"/>
      <c r="R1277" s="237"/>
      <c r="S1277" s="237"/>
      <c r="T1277" s="238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39" t="s">
        <v>145</v>
      </c>
      <c r="AU1277" s="239" t="s">
        <v>143</v>
      </c>
      <c r="AV1277" s="13" t="s">
        <v>81</v>
      </c>
      <c r="AW1277" s="13" t="s">
        <v>30</v>
      </c>
      <c r="AX1277" s="13" t="s">
        <v>73</v>
      </c>
      <c r="AY1277" s="239" t="s">
        <v>134</v>
      </c>
    </row>
    <row r="1278" s="14" customFormat="1">
      <c r="A1278" s="14"/>
      <c r="B1278" s="240"/>
      <c r="C1278" s="241"/>
      <c r="D1278" s="231" t="s">
        <v>145</v>
      </c>
      <c r="E1278" s="242" t="s">
        <v>1</v>
      </c>
      <c r="F1278" s="243" t="s">
        <v>191</v>
      </c>
      <c r="G1278" s="241"/>
      <c r="H1278" s="244">
        <v>21.138000000000002</v>
      </c>
      <c r="I1278" s="245"/>
      <c r="J1278" s="241"/>
      <c r="K1278" s="241"/>
      <c r="L1278" s="246"/>
      <c r="M1278" s="247"/>
      <c r="N1278" s="248"/>
      <c r="O1278" s="248"/>
      <c r="P1278" s="248"/>
      <c r="Q1278" s="248"/>
      <c r="R1278" s="248"/>
      <c r="S1278" s="248"/>
      <c r="T1278" s="249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50" t="s">
        <v>145</v>
      </c>
      <c r="AU1278" s="250" t="s">
        <v>143</v>
      </c>
      <c r="AV1278" s="14" t="s">
        <v>143</v>
      </c>
      <c r="AW1278" s="14" t="s">
        <v>30</v>
      </c>
      <c r="AX1278" s="14" t="s">
        <v>73</v>
      </c>
      <c r="AY1278" s="250" t="s">
        <v>134</v>
      </c>
    </row>
    <row r="1279" s="13" customFormat="1">
      <c r="A1279" s="13"/>
      <c r="B1279" s="229"/>
      <c r="C1279" s="230"/>
      <c r="D1279" s="231" t="s">
        <v>145</v>
      </c>
      <c r="E1279" s="232" t="s">
        <v>1</v>
      </c>
      <c r="F1279" s="233" t="s">
        <v>166</v>
      </c>
      <c r="G1279" s="230"/>
      <c r="H1279" s="232" t="s">
        <v>1</v>
      </c>
      <c r="I1279" s="234"/>
      <c r="J1279" s="230"/>
      <c r="K1279" s="230"/>
      <c r="L1279" s="235"/>
      <c r="M1279" s="236"/>
      <c r="N1279" s="237"/>
      <c r="O1279" s="237"/>
      <c r="P1279" s="237"/>
      <c r="Q1279" s="237"/>
      <c r="R1279" s="237"/>
      <c r="S1279" s="237"/>
      <c r="T1279" s="238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39" t="s">
        <v>145</v>
      </c>
      <c r="AU1279" s="239" t="s">
        <v>143</v>
      </c>
      <c r="AV1279" s="13" t="s">
        <v>81</v>
      </c>
      <c r="AW1279" s="13" t="s">
        <v>30</v>
      </c>
      <c r="AX1279" s="13" t="s">
        <v>73</v>
      </c>
      <c r="AY1279" s="239" t="s">
        <v>134</v>
      </c>
    </row>
    <row r="1280" s="14" customFormat="1">
      <c r="A1280" s="14"/>
      <c r="B1280" s="240"/>
      <c r="C1280" s="241"/>
      <c r="D1280" s="231" t="s">
        <v>145</v>
      </c>
      <c r="E1280" s="242" t="s">
        <v>1</v>
      </c>
      <c r="F1280" s="243" t="s">
        <v>192</v>
      </c>
      <c r="G1280" s="241"/>
      <c r="H1280" s="244">
        <v>47.311</v>
      </c>
      <c r="I1280" s="245"/>
      <c r="J1280" s="241"/>
      <c r="K1280" s="241"/>
      <c r="L1280" s="246"/>
      <c r="M1280" s="247"/>
      <c r="N1280" s="248"/>
      <c r="O1280" s="248"/>
      <c r="P1280" s="248"/>
      <c r="Q1280" s="248"/>
      <c r="R1280" s="248"/>
      <c r="S1280" s="248"/>
      <c r="T1280" s="249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50" t="s">
        <v>145</v>
      </c>
      <c r="AU1280" s="250" t="s">
        <v>143</v>
      </c>
      <c r="AV1280" s="14" t="s">
        <v>143</v>
      </c>
      <c r="AW1280" s="14" t="s">
        <v>30</v>
      </c>
      <c r="AX1280" s="14" t="s">
        <v>73</v>
      </c>
      <c r="AY1280" s="250" t="s">
        <v>134</v>
      </c>
    </row>
    <row r="1281" s="13" customFormat="1">
      <c r="A1281" s="13"/>
      <c r="B1281" s="229"/>
      <c r="C1281" s="230"/>
      <c r="D1281" s="231" t="s">
        <v>145</v>
      </c>
      <c r="E1281" s="232" t="s">
        <v>1</v>
      </c>
      <c r="F1281" s="233" t="s">
        <v>193</v>
      </c>
      <c r="G1281" s="230"/>
      <c r="H1281" s="232" t="s">
        <v>1</v>
      </c>
      <c r="I1281" s="234"/>
      <c r="J1281" s="230"/>
      <c r="K1281" s="230"/>
      <c r="L1281" s="235"/>
      <c r="M1281" s="236"/>
      <c r="N1281" s="237"/>
      <c r="O1281" s="237"/>
      <c r="P1281" s="237"/>
      <c r="Q1281" s="237"/>
      <c r="R1281" s="237"/>
      <c r="S1281" s="237"/>
      <c r="T1281" s="238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39" t="s">
        <v>145</v>
      </c>
      <c r="AU1281" s="239" t="s">
        <v>143</v>
      </c>
      <c r="AV1281" s="13" t="s">
        <v>81</v>
      </c>
      <c r="AW1281" s="13" t="s">
        <v>30</v>
      </c>
      <c r="AX1281" s="13" t="s">
        <v>73</v>
      </c>
      <c r="AY1281" s="239" t="s">
        <v>134</v>
      </c>
    </row>
    <row r="1282" s="14" customFormat="1">
      <c r="A1282" s="14"/>
      <c r="B1282" s="240"/>
      <c r="C1282" s="241"/>
      <c r="D1282" s="231" t="s">
        <v>145</v>
      </c>
      <c r="E1282" s="242" t="s">
        <v>1</v>
      </c>
      <c r="F1282" s="243" t="s">
        <v>194</v>
      </c>
      <c r="G1282" s="241"/>
      <c r="H1282" s="244">
        <v>-15.523999999999999</v>
      </c>
      <c r="I1282" s="245"/>
      <c r="J1282" s="241"/>
      <c r="K1282" s="241"/>
      <c r="L1282" s="246"/>
      <c r="M1282" s="247"/>
      <c r="N1282" s="248"/>
      <c r="O1282" s="248"/>
      <c r="P1282" s="248"/>
      <c r="Q1282" s="248"/>
      <c r="R1282" s="248"/>
      <c r="S1282" s="248"/>
      <c r="T1282" s="249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50" t="s">
        <v>145</v>
      </c>
      <c r="AU1282" s="250" t="s">
        <v>143</v>
      </c>
      <c r="AV1282" s="14" t="s">
        <v>143</v>
      </c>
      <c r="AW1282" s="14" t="s">
        <v>30</v>
      </c>
      <c r="AX1282" s="14" t="s">
        <v>73</v>
      </c>
      <c r="AY1282" s="250" t="s">
        <v>134</v>
      </c>
    </row>
    <row r="1283" s="15" customFormat="1">
      <c r="A1283" s="15"/>
      <c r="B1283" s="251"/>
      <c r="C1283" s="252"/>
      <c r="D1283" s="231" t="s">
        <v>145</v>
      </c>
      <c r="E1283" s="253" t="s">
        <v>1</v>
      </c>
      <c r="F1283" s="254" t="s">
        <v>168</v>
      </c>
      <c r="G1283" s="252"/>
      <c r="H1283" s="255">
        <v>133.18899999999999</v>
      </c>
      <c r="I1283" s="256"/>
      <c r="J1283" s="252"/>
      <c r="K1283" s="252"/>
      <c r="L1283" s="257"/>
      <c r="M1283" s="258"/>
      <c r="N1283" s="259"/>
      <c r="O1283" s="259"/>
      <c r="P1283" s="259"/>
      <c r="Q1283" s="259"/>
      <c r="R1283" s="259"/>
      <c r="S1283" s="259"/>
      <c r="T1283" s="260"/>
      <c r="U1283" s="15"/>
      <c r="V1283" s="15"/>
      <c r="W1283" s="15"/>
      <c r="X1283" s="15"/>
      <c r="Y1283" s="15"/>
      <c r="Z1283" s="15"/>
      <c r="AA1283" s="15"/>
      <c r="AB1283" s="15"/>
      <c r="AC1283" s="15"/>
      <c r="AD1283" s="15"/>
      <c r="AE1283" s="15"/>
      <c r="AT1283" s="261" t="s">
        <v>145</v>
      </c>
      <c r="AU1283" s="261" t="s">
        <v>143</v>
      </c>
      <c r="AV1283" s="15" t="s">
        <v>142</v>
      </c>
      <c r="AW1283" s="15" t="s">
        <v>30</v>
      </c>
      <c r="AX1283" s="15" t="s">
        <v>81</v>
      </c>
      <c r="AY1283" s="261" t="s">
        <v>134</v>
      </c>
    </row>
    <row r="1284" s="2" customFormat="1" ht="24.15" customHeight="1">
      <c r="A1284" s="38"/>
      <c r="B1284" s="39"/>
      <c r="C1284" s="215" t="s">
        <v>1638</v>
      </c>
      <c r="D1284" s="215" t="s">
        <v>138</v>
      </c>
      <c r="E1284" s="216" t="s">
        <v>1639</v>
      </c>
      <c r="F1284" s="217" t="s">
        <v>1640</v>
      </c>
      <c r="G1284" s="218" t="s">
        <v>151</v>
      </c>
      <c r="H1284" s="219">
        <v>133.18899999999999</v>
      </c>
      <c r="I1284" s="220"/>
      <c r="J1284" s="221">
        <f>ROUND(I1284*H1284,2)</f>
        <v>0</v>
      </c>
      <c r="K1284" s="222"/>
      <c r="L1284" s="44"/>
      <c r="M1284" s="223" t="s">
        <v>1</v>
      </c>
      <c r="N1284" s="224" t="s">
        <v>39</v>
      </c>
      <c r="O1284" s="91"/>
      <c r="P1284" s="225">
        <f>O1284*H1284</f>
        <v>0</v>
      </c>
      <c r="Q1284" s="225">
        <v>0</v>
      </c>
      <c r="R1284" s="225">
        <f>Q1284*H1284</f>
        <v>0</v>
      </c>
      <c r="S1284" s="225">
        <v>0.00014999999999999999</v>
      </c>
      <c r="T1284" s="226">
        <f>S1284*H1284</f>
        <v>0.019978349999999999</v>
      </c>
      <c r="U1284" s="38"/>
      <c r="V1284" s="38"/>
      <c r="W1284" s="38"/>
      <c r="X1284" s="38"/>
      <c r="Y1284" s="38"/>
      <c r="Z1284" s="38"/>
      <c r="AA1284" s="38"/>
      <c r="AB1284" s="38"/>
      <c r="AC1284" s="38"/>
      <c r="AD1284" s="38"/>
      <c r="AE1284" s="38"/>
      <c r="AR1284" s="227" t="s">
        <v>195</v>
      </c>
      <c r="AT1284" s="227" t="s">
        <v>138</v>
      </c>
      <c r="AU1284" s="227" t="s">
        <v>143</v>
      </c>
      <c r="AY1284" s="17" t="s">
        <v>134</v>
      </c>
      <c r="BE1284" s="228">
        <f>IF(N1284="základní",J1284,0)</f>
        <v>0</v>
      </c>
      <c r="BF1284" s="228">
        <f>IF(N1284="snížená",J1284,0)</f>
        <v>0</v>
      </c>
      <c r="BG1284" s="228">
        <f>IF(N1284="zákl. přenesená",J1284,0)</f>
        <v>0</v>
      </c>
      <c r="BH1284" s="228">
        <f>IF(N1284="sníž. přenesená",J1284,0)</f>
        <v>0</v>
      </c>
      <c r="BI1284" s="228">
        <f>IF(N1284="nulová",J1284,0)</f>
        <v>0</v>
      </c>
      <c r="BJ1284" s="17" t="s">
        <v>143</v>
      </c>
      <c r="BK1284" s="228">
        <f>ROUND(I1284*H1284,2)</f>
        <v>0</v>
      </c>
      <c r="BL1284" s="17" t="s">
        <v>195</v>
      </c>
      <c r="BM1284" s="227" t="s">
        <v>1641</v>
      </c>
    </row>
    <row r="1285" s="13" customFormat="1">
      <c r="A1285" s="13"/>
      <c r="B1285" s="229"/>
      <c r="C1285" s="230"/>
      <c r="D1285" s="231" t="s">
        <v>145</v>
      </c>
      <c r="E1285" s="232" t="s">
        <v>1</v>
      </c>
      <c r="F1285" s="233" t="s">
        <v>1636</v>
      </c>
      <c r="G1285" s="230"/>
      <c r="H1285" s="232" t="s">
        <v>1</v>
      </c>
      <c r="I1285" s="234"/>
      <c r="J1285" s="230"/>
      <c r="K1285" s="230"/>
      <c r="L1285" s="235"/>
      <c r="M1285" s="236"/>
      <c r="N1285" s="237"/>
      <c r="O1285" s="237"/>
      <c r="P1285" s="237"/>
      <c r="Q1285" s="237"/>
      <c r="R1285" s="237"/>
      <c r="S1285" s="237"/>
      <c r="T1285" s="238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39" t="s">
        <v>145</v>
      </c>
      <c r="AU1285" s="239" t="s">
        <v>143</v>
      </c>
      <c r="AV1285" s="13" t="s">
        <v>81</v>
      </c>
      <c r="AW1285" s="13" t="s">
        <v>30</v>
      </c>
      <c r="AX1285" s="13" t="s">
        <v>73</v>
      </c>
      <c r="AY1285" s="239" t="s">
        <v>134</v>
      </c>
    </row>
    <row r="1286" s="13" customFormat="1">
      <c r="A1286" s="13"/>
      <c r="B1286" s="229"/>
      <c r="C1286" s="230"/>
      <c r="D1286" s="231" t="s">
        <v>145</v>
      </c>
      <c r="E1286" s="232" t="s">
        <v>1</v>
      </c>
      <c r="F1286" s="233" t="s">
        <v>160</v>
      </c>
      <c r="G1286" s="230"/>
      <c r="H1286" s="232" t="s">
        <v>1</v>
      </c>
      <c r="I1286" s="234"/>
      <c r="J1286" s="230"/>
      <c r="K1286" s="230"/>
      <c r="L1286" s="235"/>
      <c r="M1286" s="236"/>
      <c r="N1286" s="237"/>
      <c r="O1286" s="237"/>
      <c r="P1286" s="237"/>
      <c r="Q1286" s="237"/>
      <c r="R1286" s="237"/>
      <c r="S1286" s="237"/>
      <c r="T1286" s="238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39" t="s">
        <v>145</v>
      </c>
      <c r="AU1286" s="239" t="s">
        <v>143</v>
      </c>
      <c r="AV1286" s="13" t="s">
        <v>81</v>
      </c>
      <c r="AW1286" s="13" t="s">
        <v>30</v>
      </c>
      <c r="AX1286" s="13" t="s">
        <v>73</v>
      </c>
      <c r="AY1286" s="239" t="s">
        <v>134</v>
      </c>
    </row>
    <row r="1287" s="14" customFormat="1">
      <c r="A1287" s="14"/>
      <c r="B1287" s="240"/>
      <c r="C1287" s="241"/>
      <c r="D1287" s="231" t="s">
        <v>145</v>
      </c>
      <c r="E1287" s="242" t="s">
        <v>1</v>
      </c>
      <c r="F1287" s="243" t="s">
        <v>161</v>
      </c>
      <c r="G1287" s="241"/>
      <c r="H1287" s="244">
        <v>6.8529999999999998</v>
      </c>
      <c r="I1287" s="245"/>
      <c r="J1287" s="241"/>
      <c r="K1287" s="241"/>
      <c r="L1287" s="246"/>
      <c r="M1287" s="247"/>
      <c r="N1287" s="248"/>
      <c r="O1287" s="248"/>
      <c r="P1287" s="248"/>
      <c r="Q1287" s="248"/>
      <c r="R1287" s="248"/>
      <c r="S1287" s="248"/>
      <c r="T1287" s="249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50" t="s">
        <v>145</v>
      </c>
      <c r="AU1287" s="250" t="s">
        <v>143</v>
      </c>
      <c r="AV1287" s="14" t="s">
        <v>143</v>
      </c>
      <c r="AW1287" s="14" t="s">
        <v>30</v>
      </c>
      <c r="AX1287" s="14" t="s">
        <v>73</v>
      </c>
      <c r="AY1287" s="250" t="s">
        <v>134</v>
      </c>
    </row>
    <row r="1288" s="13" customFormat="1">
      <c r="A1288" s="13"/>
      <c r="B1288" s="229"/>
      <c r="C1288" s="230"/>
      <c r="D1288" s="231" t="s">
        <v>145</v>
      </c>
      <c r="E1288" s="232" t="s">
        <v>1</v>
      </c>
      <c r="F1288" s="233" t="s">
        <v>162</v>
      </c>
      <c r="G1288" s="230"/>
      <c r="H1288" s="232" t="s">
        <v>1</v>
      </c>
      <c r="I1288" s="234"/>
      <c r="J1288" s="230"/>
      <c r="K1288" s="230"/>
      <c r="L1288" s="235"/>
      <c r="M1288" s="236"/>
      <c r="N1288" s="237"/>
      <c r="O1288" s="237"/>
      <c r="P1288" s="237"/>
      <c r="Q1288" s="237"/>
      <c r="R1288" s="237"/>
      <c r="S1288" s="237"/>
      <c r="T1288" s="238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39" t="s">
        <v>145</v>
      </c>
      <c r="AU1288" s="239" t="s">
        <v>143</v>
      </c>
      <c r="AV1288" s="13" t="s">
        <v>81</v>
      </c>
      <c r="AW1288" s="13" t="s">
        <v>30</v>
      </c>
      <c r="AX1288" s="13" t="s">
        <v>73</v>
      </c>
      <c r="AY1288" s="239" t="s">
        <v>134</v>
      </c>
    </row>
    <row r="1289" s="14" customFormat="1">
      <c r="A1289" s="14"/>
      <c r="B1289" s="240"/>
      <c r="C1289" s="241"/>
      <c r="D1289" s="231" t="s">
        <v>145</v>
      </c>
      <c r="E1289" s="242" t="s">
        <v>1</v>
      </c>
      <c r="F1289" s="243" t="s">
        <v>163</v>
      </c>
      <c r="G1289" s="241"/>
      <c r="H1289" s="244">
        <v>0.58799999999999997</v>
      </c>
      <c r="I1289" s="245"/>
      <c r="J1289" s="241"/>
      <c r="K1289" s="241"/>
      <c r="L1289" s="246"/>
      <c r="M1289" s="247"/>
      <c r="N1289" s="248"/>
      <c r="O1289" s="248"/>
      <c r="P1289" s="248"/>
      <c r="Q1289" s="248"/>
      <c r="R1289" s="248"/>
      <c r="S1289" s="248"/>
      <c r="T1289" s="249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50" t="s">
        <v>145</v>
      </c>
      <c r="AU1289" s="250" t="s">
        <v>143</v>
      </c>
      <c r="AV1289" s="14" t="s">
        <v>143</v>
      </c>
      <c r="AW1289" s="14" t="s">
        <v>30</v>
      </c>
      <c r="AX1289" s="14" t="s">
        <v>73</v>
      </c>
      <c r="AY1289" s="250" t="s">
        <v>134</v>
      </c>
    </row>
    <row r="1290" s="13" customFormat="1">
      <c r="A1290" s="13"/>
      <c r="B1290" s="229"/>
      <c r="C1290" s="230"/>
      <c r="D1290" s="231" t="s">
        <v>145</v>
      </c>
      <c r="E1290" s="232" t="s">
        <v>1</v>
      </c>
      <c r="F1290" s="233" t="s">
        <v>164</v>
      </c>
      <c r="G1290" s="230"/>
      <c r="H1290" s="232" t="s">
        <v>1</v>
      </c>
      <c r="I1290" s="234"/>
      <c r="J1290" s="230"/>
      <c r="K1290" s="230"/>
      <c r="L1290" s="235"/>
      <c r="M1290" s="236"/>
      <c r="N1290" s="237"/>
      <c r="O1290" s="237"/>
      <c r="P1290" s="237"/>
      <c r="Q1290" s="237"/>
      <c r="R1290" s="237"/>
      <c r="S1290" s="237"/>
      <c r="T1290" s="238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39" t="s">
        <v>145</v>
      </c>
      <c r="AU1290" s="239" t="s">
        <v>143</v>
      </c>
      <c r="AV1290" s="13" t="s">
        <v>81</v>
      </c>
      <c r="AW1290" s="13" t="s">
        <v>30</v>
      </c>
      <c r="AX1290" s="13" t="s">
        <v>73</v>
      </c>
      <c r="AY1290" s="239" t="s">
        <v>134</v>
      </c>
    </row>
    <row r="1291" s="14" customFormat="1">
      <c r="A1291" s="14"/>
      <c r="B1291" s="240"/>
      <c r="C1291" s="241"/>
      <c r="D1291" s="231" t="s">
        <v>145</v>
      </c>
      <c r="E1291" s="242" t="s">
        <v>1</v>
      </c>
      <c r="F1291" s="243" t="s">
        <v>165</v>
      </c>
      <c r="G1291" s="241"/>
      <c r="H1291" s="244">
        <v>3.5960000000000001</v>
      </c>
      <c r="I1291" s="245"/>
      <c r="J1291" s="241"/>
      <c r="K1291" s="241"/>
      <c r="L1291" s="246"/>
      <c r="M1291" s="247"/>
      <c r="N1291" s="248"/>
      <c r="O1291" s="248"/>
      <c r="P1291" s="248"/>
      <c r="Q1291" s="248"/>
      <c r="R1291" s="248"/>
      <c r="S1291" s="248"/>
      <c r="T1291" s="249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50" t="s">
        <v>145</v>
      </c>
      <c r="AU1291" s="250" t="s">
        <v>143</v>
      </c>
      <c r="AV1291" s="14" t="s">
        <v>143</v>
      </c>
      <c r="AW1291" s="14" t="s">
        <v>30</v>
      </c>
      <c r="AX1291" s="14" t="s">
        <v>73</v>
      </c>
      <c r="AY1291" s="250" t="s">
        <v>134</v>
      </c>
    </row>
    <row r="1292" s="13" customFormat="1">
      <c r="A1292" s="13"/>
      <c r="B1292" s="229"/>
      <c r="C1292" s="230"/>
      <c r="D1292" s="231" t="s">
        <v>145</v>
      </c>
      <c r="E1292" s="232" t="s">
        <v>1</v>
      </c>
      <c r="F1292" s="233" t="s">
        <v>166</v>
      </c>
      <c r="G1292" s="230"/>
      <c r="H1292" s="232" t="s">
        <v>1</v>
      </c>
      <c r="I1292" s="234"/>
      <c r="J1292" s="230"/>
      <c r="K1292" s="230"/>
      <c r="L1292" s="235"/>
      <c r="M1292" s="236"/>
      <c r="N1292" s="237"/>
      <c r="O1292" s="237"/>
      <c r="P1292" s="237"/>
      <c r="Q1292" s="237"/>
      <c r="R1292" s="237"/>
      <c r="S1292" s="237"/>
      <c r="T1292" s="238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39" t="s">
        <v>145</v>
      </c>
      <c r="AU1292" s="239" t="s">
        <v>143</v>
      </c>
      <c r="AV1292" s="13" t="s">
        <v>81</v>
      </c>
      <c r="AW1292" s="13" t="s">
        <v>30</v>
      </c>
      <c r="AX1292" s="13" t="s">
        <v>73</v>
      </c>
      <c r="AY1292" s="239" t="s">
        <v>134</v>
      </c>
    </row>
    <row r="1293" s="14" customFormat="1">
      <c r="A1293" s="14"/>
      <c r="B1293" s="240"/>
      <c r="C1293" s="241"/>
      <c r="D1293" s="231" t="s">
        <v>145</v>
      </c>
      <c r="E1293" s="242" t="s">
        <v>1</v>
      </c>
      <c r="F1293" s="243" t="s">
        <v>167</v>
      </c>
      <c r="G1293" s="241"/>
      <c r="H1293" s="244">
        <v>21.719999999999999</v>
      </c>
      <c r="I1293" s="245"/>
      <c r="J1293" s="241"/>
      <c r="K1293" s="241"/>
      <c r="L1293" s="246"/>
      <c r="M1293" s="247"/>
      <c r="N1293" s="248"/>
      <c r="O1293" s="248"/>
      <c r="P1293" s="248"/>
      <c r="Q1293" s="248"/>
      <c r="R1293" s="248"/>
      <c r="S1293" s="248"/>
      <c r="T1293" s="249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50" t="s">
        <v>145</v>
      </c>
      <c r="AU1293" s="250" t="s">
        <v>143</v>
      </c>
      <c r="AV1293" s="14" t="s">
        <v>143</v>
      </c>
      <c r="AW1293" s="14" t="s">
        <v>30</v>
      </c>
      <c r="AX1293" s="14" t="s">
        <v>73</v>
      </c>
      <c r="AY1293" s="250" t="s">
        <v>134</v>
      </c>
    </row>
    <row r="1294" s="13" customFormat="1">
      <c r="A1294" s="13"/>
      <c r="B1294" s="229"/>
      <c r="C1294" s="230"/>
      <c r="D1294" s="231" t="s">
        <v>145</v>
      </c>
      <c r="E1294" s="232" t="s">
        <v>1</v>
      </c>
      <c r="F1294" s="233" t="s">
        <v>1637</v>
      </c>
      <c r="G1294" s="230"/>
      <c r="H1294" s="232" t="s">
        <v>1</v>
      </c>
      <c r="I1294" s="234"/>
      <c r="J1294" s="230"/>
      <c r="K1294" s="230"/>
      <c r="L1294" s="235"/>
      <c r="M1294" s="236"/>
      <c r="N1294" s="237"/>
      <c r="O1294" s="237"/>
      <c r="P1294" s="237"/>
      <c r="Q1294" s="237"/>
      <c r="R1294" s="237"/>
      <c r="S1294" s="237"/>
      <c r="T1294" s="238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39" t="s">
        <v>145</v>
      </c>
      <c r="AU1294" s="239" t="s">
        <v>143</v>
      </c>
      <c r="AV1294" s="13" t="s">
        <v>81</v>
      </c>
      <c r="AW1294" s="13" t="s">
        <v>30</v>
      </c>
      <c r="AX1294" s="13" t="s">
        <v>73</v>
      </c>
      <c r="AY1294" s="239" t="s">
        <v>134</v>
      </c>
    </row>
    <row r="1295" s="13" customFormat="1">
      <c r="A1295" s="13"/>
      <c r="B1295" s="229"/>
      <c r="C1295" s="230"/>
      <c r="D1295" s="231" t="s">
        <v>145</v>
      </c>
      <c r="E1295" s="232" t="s">
        <v>1</v>
      </c>
      <c r="F1295" s="233" t="s">
        <v>160</v>
      </c>
      <c r="G1295" s="230"/>
      <c r="H1295" s="232" t="s">
        <v>1</v>
      </c>
      <c r="I1295" s="234"/>
      <c r="J1295" s="230"/>
      <c r="K1295" s="230"/>
      <c r="L1295" s="235"/>
      <c r="M1295" s="236"/>
      <c r="N1295" s="237"/>
      <c r="O1295" s="237"/>
      <c r="P1295" s="237"/>
      <c r="Q1295" s="237"/>
      <c r="R1295" s="237"/>
      <c r="S1295" s="237"/>
      <c r="T1295" s="238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39" t="s">
        <v>145</v>
      </c>
      <c r="AU1295" s="239" t="s">
        <v>143</v>
      </c>
      <c r="AV1295" s="13" t="s">
        <v>81</v>
      </c>
      <c r="AW1295" s="13" t="s">
        <v>30</v>
      </c>
      <c r="AX1295" s="13" t="s">
        <v>73</v>
      </c>
      <c r="AY1295" s="239" t="s">
        <v>134</v>
      </c>
    </row>
    <row r="1296" s="14" customFormat="1">
      <c r="A1296" s="14"/>
      <c r="B1296" s="240"/>
      <c r="C1296" s="241"/>
      <c r="D1296" s="231" t="s">
        <v>145</v>
      </c>
      <c r="E1296" s="242" t="s">
        <v>1</v>
      </c>
      <c r="F1296" s="243" t="s">
        <v>189</v>
      </c>
      <c r="G1296" s="241"/>
      <c r="H1296" s="244">
        <v>39.274000000000001</v>
      </c>
      <c r="I1296" s="245"/>
      <c r="J1296" s="241"/>
      <c r="K1296" s="241"/>
      <c r="L1296" s="246"/>
      <c r="M1296" s="247"/>
      <c r="N1296" s="248"/>
      <c r="O1296" s="248"/>
      <c r="P1296" s="248"/>
      <c r="Q1296" s="248"/>
      <c r="R1296" s="248"/>
      <c r="S1296" s="248"/>
      <c r="T1296" s="249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50" t="s">
        <v>145</v>
      </c>
      <c r="AU1296" s="250" t="s">
        <v>143</v>
      </c>
      <c r="AV1296" s="14" t="s">
        <v>143</v>
      </c>
      <c r="AW1296" s="14" t="s">
        <v>30</v>
      </c>
      <c r="AX1296" s="14" t="s">
        <v>73</v>
      </c>
      <c r="AY1296" s="250" t="s">
        <v>134</v>
      </c>
    </row>
    <row r="1297" s="13" customFormat="1">
      <c r="A1297" s="13"/>
      <c r="B1297" s="229"/>
      <c r="C1297" s="230"/>
      <c r="D1297" s="231" t="s">
        <v>145</v>
      </c>
      <c r="E1297" s="232" t="s">
        <v>1</v>
      </c>
      <c r="F1297" s="233" t="s">
        <v>162</v>
      </c>
      <c r="G1297" s="230"/>
      <c r="H1297" s="232" t="s">
        <v>1</v>
      </c>
      <c r="I1297" s="234"/>
      <c r="J1297" s="230"/>
      <c r="K1297" s="230"/>
      <c r="L1297" s="235"/>
      <c r="M1297" s="236"/>
      <c r="N1297" s="237"/>
      <c r="O1297" s="237"/>
      <c r="P1297" s="237"/>
      <c r="Q1297" s="237"/>
      <c r="R1297" s="237"/>
      <c r="S1297" s="237"/>
      <c r="T1297" s="238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39" t="s">
        <v>145</v>
      </c>
      <c r="AU1297" s="239" t="s">
        <v>143</v>
      </c>
      <c r="AV1297" s="13" t="s">
        <v>81</v>
      </c>
      <c r="AW1297" s="13" t="s">
        <v>30</v>
      </c>
      <c r="AX1297" s="13" t="s">
        <v>73</v>
      </c>
      <c r="AY1297" s="239" t="s">
        <v>134</v>
      </c>
    </row>
    <row r="1298" s="14" customFormat="1">
      <c r="A1298" s="14"/>
      <c r="B1298" s="240"/>
      <c r="C1298" s="241"/>
      <c r="D1298" s="231" t="s">
        <v>145</v>
      </c>
      <c r="E1298" s="242" t="s">
        <v>1</v>
      </c>
      <c r="F1298" s="243" t="s">
        <v>190</v>
      </c>
      <c r="G1298" s="241"/>
      <c r="H1298" s="244">
        <v>8.2330000000000005</v>
      </c>
      <c r="I1298" s="245"/>
      <c r="J1298" s="241"/>
      <c r="K1298" s="241"/>
      <c r="L1298" s="246"/>
      <c r="M1298" s="247"/>
      <c r="N1298" s="248"/>
      <c r="O1298" s="248"/>
      <c r="P1298" s="248"/>
      <c r="Q1298" s="248"/>
      <c r="R1298" s="248"/>
      <c r="S1298" s="248"/>
      <c r="T1298" s="249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50" t="s">
        <v>145</v>
      </c>
      <c r="AU1298" s="250" t="s">
        <v>143</v>
      </c>
      <c r="AV1298" s="14" t="s">
        <v>143</v>
      </c>
      <c r="AW1298" s="14" t="s">
        <v>30</v>
      </c>
      <c r="AX1298" s="14" t="s">
        <v>73</v>
      </c>
      <c r="AY1298" s="250" t="s">
        <v>134</v>
      </c>
    </row>
    <row r="1299" s="13" customFormat="1">
      <c r="A1299" s="13"/>
      <c r="B1299" s="229"/>
      <c r="C1299" s="230"/>
      <c r="D1299" s="231" t="s">
        <v>145</v>
      </c>
      <c r="E1299" s="232" t="s">
        <v>1</v>
      </c>
      <c r="F1299" s="233" t="s">
        <v>164</v>
      </c>
      <c r="G1299" s="230"/>
      <c r="H1299" s="232" t="s">
        <v>1</v>
      </c>
      <c r="I1299" s="234"/>
      <c r="J1299" s="230"/>
      <c r="K1299" s="230"/>
      <c r="L1299" s="235"/>
      <c r="M1299" s="236"/>
      <c r="N1299" s="237"/>
      <c r="O1299" s="237"/>
      <c r="P1299" s="237"/>
      <c r="Q1299" s="237"/>
      <c r="R1299" s="237"/>
      <c r="S1299" s="237"/>
      <c r="T1299" s="238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39" t="s">
        <v>145</v>
      </c>
      <c r="AU1299" s="239" t="s">
        <v>143</v>
      </c>
      <c r="AV1299" s="13" t="s">
        <v>81</v>
      </c>
      <c r="AW1299" s="13" t="s">
        <v>30</v>
      </c>
      <c r="AX1299" s="13" t="s">
        <v>73</v>
      </c>
      <c r="AY1299" s="239" t="s">
        <v>134</v>
      </c>
    </row>
    <row r="1300" s="14" customFormat="1">
      <c r="A1300" s="14"/>
      <c r="B1300" s="240"/>
      <c r="C1300" s="241"/>
      <c r="D1300" s="231" t="s">
        <v>145</v>
      </c>
      <c r="E1300" s="242" t="s">
        <v>1</v>
      </c>
      <c r="F1300" s="243" t="s">
        <v>191</v>
      </c>
      <c r="G1300" s="241"/>
      <c r="H1300" s="244">
        <v>21.138000000000002</v>
      </c>
      <c r="I1300" s="245"/>
      <c r="J1300" s="241"/>
      <c r="K1300" s="241"/>
      <c r="L1300" s="246"/>
      <c r="M1300" s="247"/>
      <c r="N1300" s="248"/>
      <c r="O1300" s="248"/>
      <c r="P1300" s="248"/>
      <c r="Q1300" s="248"/>
      <c r="R1300" s="248"/>
      <c r="S1300" s="248"/>
      <c r="T1300" s="249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50" t="s">
        <v>145</v>
      </c>
      <c r="AU1300" s="250" t="s">
        <v>143</v>
      </c>
      <c r="AV1300" s="14" t="s">
        <v>143</v>
      </c>
      <c r="AW1300" s="14" t="s">
        <v>30</v>
      </c>
      <c r="AX1300" s="14" t="s">
        <v>73</v>
      </c>
      <c r="AY1300" s="250" t="s">
        <v>134</v>
      </c>
    </row>
    <row r="1301" s="13" customFormat="1">
      <c r="A1301" s="13"/>
      <c r="B1301" s="229"/>
      <c r="C1301" s="230"/>
      <c r="D1301" s="231" t="s">
        <v>145</v>
      </c>
      <c r="E1301" s="232" t="s">
        <v>1</v>
      </c>
      <c r="F1301" s="233" t="s">
        <v>166</v>
      </c>
      <c r="G1301" s="230"/>
      <c r="H1301" s="232" t="s">
        <v>1</v>
      </c>
      <c r="I1301" s="234"/>
      <c r="J1301" s="230"/>
      <c r="K1301" s="230"/>
      <c r="L1301" s="235"/>
      <c r="M1301" s="236"/>
      <c r="N1301" s="237"/>
      <c r="O1301" s="237"/>
      <c r="P1301" s="237"/>
      <c r="Q1301" s="237"/>
      <c r="R1301" s="237"/>
      <c r="S1301" s="237"/>
      <c r="T1301" s="238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39" t="s">
        <v>145</v>
      </c>
      <c r="AU1301" s="239" t="s">
        <v>143</v>
      </c>
      <c r="AV1301" s="13" t="s">
        <v>81</v>
      </c>
      <c r="AW1301" s="13" t="s">
        <v>30</v>
      </c>
      <c r="AX1301" s="13" t="s">
        <v>73</v>
      </c>
      <c r="AY1301" s="239" t="s">
        <v>134</v>
      </c>
    </row>
    <row r="1302" s="14" customFormat="1">
      <c r="A1302" s="14"/>
      <c r="B1302" s="240"/>
      <c r="C1302" s="241"/>
      <c r="D1302" s="231" t="s">
        <v>145</v>
      </c>
      <c r="E1302" s="242" t="s">
        <v>1</v>
      </c>
      <c r="F1302" s="243" t="s">
        <v>192</v>
      </c>
      <c r="G1302" s="241"/>
      <c r="H1302" s="244">
        <v>47.311</v>
      </c>
      <c r="I1302" s="245"/>
      <c r="J1302" s="241"/>
      <c r="K1302" s="241"/>
      <c r="L1302" s="246"/>
      <c r="M1302" s="247"/>
      <c r="N1302" s="248"/>
      <c r="O1302" s="248"/>
      <c r="P1302" s="248"/>
      <c r="Q1302" s="248"/>
      <c r="R1302" s="248"/>
      <c r="S1302" s="248"/>
      <c r="T1302" s="249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0" t="s">
        <v>145</v>
      </c>
      <c r="AU1302" s="250" t="s">
        <v>143</v>
      </c>
      <c r="AV1302" s="14" t="s">
        <v>143</v>
      </c>
      <c r="AW1302" s="14" t="s">
        <v>30</v>
      </c>
      <c r="AX1302" s="14" t="s">
        <v>73</v>
      </c>
      <c r="AY1302" s="250" t="s">
        <v>134</v>
      </c>
    </row>
    <row r="1303" s="13" customFormat="1">
      <c r="A1303" s="13"/>
      <c r="B1303" s="229"/>
      <c r="C1303" s="230"/>
      <c r="D1303" s="231" t="s">
        <v>145</v>
      </c>
      <c r="E1303" s="232" t="s">
        <v>1</v>
      </c>
      <c r="F1303" s="233" t="s">
        <v>193</v>
      </c>
      <c r="G1303" s="230"/>
      <c r="H1303" s="232" t="s">
        <v>1</v>
      </c>
      <c r="I1303" s="234"/>
      <c r="J1303" s="230"/>
      <c r="K1303" s="230"/>
      <c r="L1303" s="235"/>
      <c r="M1303" s="236"/>
      <c r="N1303" s="237"/>
      <c r="O1303" s="237"/>
      <c r="P1303" s="237"/>
      <c r="Q1303" s="237"/>
      <c r="R1303" s="237"/>
      <c r="S1303" s="237"/>
      <c r="T1303" s="238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39" t="s">
        <v>145</v>
      </c>
      <c r="AU1303" s="239" t="s">
        <v>143</v>
      </c>
      <c r="AV1303" s="13" t="s">
        <v>81</v>
      </c>
      <c r="AW1303" s="13" t="s">
        <v>30</v>
      </c>
      <c r="AX1303" s="13" t="s">
        <v>73</v>
      </c>
      <c r="AY1303" s="239" t="s">
        <v>134</v>
      </c>
    </row>
    <row r="1304" s="14" customFormat="1">
      <c r="A1304" s="14"/>
      <c r="B1304" s="240"/>
      <c r="C1304" s="241"/>
      <c r="D1304" s="231" t="s">
        <v>145</v>
      </c>
      <c r="E1304" s="242" t="s">
        <v>1</v>
      </c>
      <c r="F1304" s="243" t="s">
        <v>194</v>
      </c>
      <c r="G1304" s="241"/>
      <c r="H1304" s="244">
        <v>-15.523999999999999</v>
      </c>
      <c r="I1304" s="245"/>
      <c r="J1304" s="241"/>
      <c r="K1304" s="241"/>
      <c r="L1304" s="246"/>
      <c r="M1304" s="247"/>
      <c r="N1304" s="248"/>
      <c r="O1304" s="248"/>
      <c r="P1304" s="248"/>
      <c r="Q1304" s="248"/>
      <c r="R1304" s="248"/>
      <c r="S1304" s="248"/>
      <c r="T1304" s="249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50" t="s">
        <v>145</v>
      </c>
      <c r="AU1304" s="250" t="s">
        <v>143</v>
      </c>
      <c r="AV1304" s="14" t="s">
        <v>143</v>
      </c>
      <c r="AW1304" s="14" t="s">
        <v>30</v>
      </c>
      <c r="AX1304" s="14" t="s">
        <v>73</v>
      </c>
      <c r="AY1304" s="250" t="s">
        <v>134</v>
      </c>
    </row>
    <row r="1305" s="15" customFormat="1">
      <c r="A1305" s="15"/>
      <c r="B1305" s="251"/>
      <c r="C1305" s="252"/>
      <c r="D1305" s="231" t="s">
        <v>145</v>
      </c>
      <c r="E1305" s="253" t="s">
        <v>1</v>
      </c>
      <c r="F1305" s="254" t="s">
        <v>168</v>
      </c>
      <c r="G1305" s="252"/>
      <c r="H1305" s="255">
        <v>133.18899999999999</v>
      </c>
      <c r="I1305" s="256"/>
      <c r="J1305" s="252"/>
      <c r="K1305" s="252"/>
      <c r="L1305" s="257"/>
      <c r="M1305" s="258"/>
      <c r="N1305" s="259"/>
      <c r="O1305" s="259"/>
      <c r="P1305" s="259"/>
      <c r="Q1305" s="259"/>
      <c r="R1305" s="259"/>
      <c r="S1305" s="259"/>
      <c r="T1305" s="260"/>
      <c r="U1305" s="15"/>
      <c r="V1305" s="15"/>
      <c r="W1305" s="15"/>
      <c r="X1305" s="15"/>
      <c r="Y1305" s="15"/>
      <c r="Z1305" s="15"/>
      <c r="AA1305" s="15"/>
      <c r="AB1305" s="15"/>
      <c r="AC1305" s="15"/>
      <c r="AD1305" s="15"/>
      <c r="AE1305" s="15"/>
      <c r="AT1305" s="261" t="s">
        <v>145</v>
      </c>
      <c r="AU1305" s="261" t="s">
        <v>143</v>
      </c>
      <c r="AV1305" s="15" t="s">
        <v>142</v>
      </c>
      <c r="AW1305" s="15" t="s">
        <v>30</v>
      </c>
      <c r="AX1305" s="15" t="s">
        <v>81</v>
      </c>
      <c r="AY1305" s="261" t="s">
        <v>134</v>
      </c>
    </row>
    <row r="1306" s="2" customFormat="1" ht="16.5" customHeight="1">
      <c r="A1306" s="38"/>
      <c r="B1306" s="39"/>
      <c r="C1306" s="215" t="s">
        <v>1642</v>
      </c>
      <c r="D1306" s="215" t="s">
        <v>138</v>
      </c>
      <c r="E1306" s="216" t="s">
        <v>1643</v>
      </c>
      <c r="F1306" s="217" t="s">
        <v>1644</v>
      </c>
      <c r="G1306" s="218" t="s">
        <v>151</v>
      </c>
      <c r="H1306" s="219">
        <v>133.18899999999999</v>
      </c>
      <c r="I1306" s="220"/>
      <c r="J1306" s="221">
        <f>ROUND(I1306*H1306,2)</f>
        <v>0</v>
      </c>
      <c r="K1306" s="222"/>
      <c r="L1306" s="44"/>
      <c r="M1306" s="223" t="s">
        <v>1</v>
      </c>
      <c r="N1306" s="224" t="s">
        <v>39</v>
      </c>
      <c r="O1306" s="91"/>
      <c r="P1306" s="225">
        <f>O1306*H1306</f>
        <v>0</v>
      </c>
      <c r="Q1306" s="225">
        <v>0.001</v>
      </c>
      <c r="R1306" s="225">
        <f>Q1306*H1306</f>
        <v>0.133189</v>
      </c>
      <c r="S1306" s="225">
        <v>0.00031</v>
      </c>
      <c r="T1306" s="226">
        <f>S1306*H1306</f>
        <v>0.04128859</v>
      </c>
      <c r="U1306" s="38"/>
      <c r="V1306" s="38"/>
      <c r="W1306" s="38"/>
      <c r="X1306" s="38"/>
      <c r="Y1306" s="38"/>
      <c r="Z1306" s="38"/>
      <c r="AA1306" s="38"/>
      <c r="AB1306" s="38"/>
      <c r="AC1306" s="38"/>
      <c r="AD1306" s="38"/>
      <c r="AE1306" s="38"/>
      <c r="AR1306" s="227" t="s">
        <v>195</v>
      </c>
      <c r="AT1306" s="227" t="s">
        <v>138</v>
      </c>
      <c r="AU1306" s="227" t="s">
        <v>143</v>
      </c>
      <c r="AY1306" s="17" t="s">
        <v>134</v>
      </c>
      <c r="BE1306" s="228">
        <f>IF(N1306="základní",J1306,0)</f>
        <v>0</v>
      </c>
      <c r="BF1306" s="228">
        <f>IF(N1306="snížená",J1306,0)</f>
        <v>0</v>
      </c>
      <c r="BG1306" s="228">
        <f>IF(N1306="zákl. přenesená",J1306,0)</f>
        <v>0</v>
      </c>
      <c r="BH1306" s="228">
        <f>IF(N1306="sníž. přenesená",J1306,0)</f>
        <v>0</v>
      </c>
      <c r="BI1306" s="228">
        <f>IF(N1306="nulová",J1306,0)</f>
        <v>0</v>
      </c>
      <c r="BJ1306" s="17" t="s">
        <v>143</v>
      </c>
      <c r="BK1306" s="228">
        <f>ROUND(I1306*H1306,2)</f>
        <v>0</v>
      </c>
      <c r="BL1306" s="17" t="s">
        <v>195</v>
      </c>
      <c r="BM1306" s="227" t="s">
        <v>1645</v>
      </c>
    </row>
    <row r="1307" s="13" customFormat="1">
      <c r="A1307" s="13"/>
      <c r="B1307" s="229"/>
      <c r="C1307" s="230"/>
      <c r="D1307" s="231" t="s">
        <v>145</v>
      </c>
      <c r="E1307" s="232" t="s">
        <v>1</v>
      </c>
      <c r="F1307" s="233" t="s">
        <v>1636</v>
      </c>
      <c r="G1307" s="230"/>
      <c r="H1307" s="232" t="s">
        <v>1</v>
      </c>
      <c r="I1307" s="234"/>
      <c r="J1307" s="230"/>
      <c r="K1307" s="230"/>
      <c r="L1307" s="235"/>
      <c r="M1307" s="236"/>
      <c r="N1307" s="237"/>
      <c r="O1307" s="237"/>
      <c r="P1307" s="237"/>
      <c r="Q1307" s="237"/>
      <c r="R1307" s="237"/>
      <c r="S1307" s="237"/>
      <c r="T1307" s="238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39" t="s">
        <v>145</v>
      </c>
      <c r="AU1307" s="239" t="s">
        <v>143</v>
      </c>
      <c r="AV1307" s="13" t="s">
        <v>81</v>
      </c>
      <c r="AW1307" s="13" t="s">
        <v>30</v>
      </c>
      <c r="AX1307" s="13" t="s">
        <v>73</v>
      </c>
      <c r="AY1307" s="239" t="s">
        <v>134</v>
      </c>
    </row>
    <row r="1308" s="13" customFormat="1">
      <c r="A1308" s="13"/>
      <c r="B1308" s="229"/>
      <c r="C1308" s="230"/>
      <c r="D1308" s="231" t="s">
        <v>145</v>
      </c>
      <c r="E1308" s="232" t="s">
        <v>1</v>
      </c>
      <c r="F1308" s="233" t="s">
        <v>160</v>
      </c>
      <c r="G1308" s="230"/>
      <c r="H1308" s="232" t="s">
        <v>1</v>
      </c>
      <c r="I1308" s="234"/>
      <c r="J1308" s="230"/>
      <c r="K1308" s="230"/>
      <c r="L1308" s="235"/>
      <c r="M1308" s="236"/>
      <c r="N1308" s="237"/>
      <c r="O1308" s="237"/>
      <c r="P1308" s="237"/>
      <c r="Q1308" s="237"/>
      <c r="R1308" s="237"/>
      <c r="S1308" s="237"/>
      <c r="T1308" s="238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39" t="s">
        <v>145</v>
      </c>
      <c r="AU1308" s="239" t="s">
        <v>143</v>
      </c>
      <c r="AV1308" s="13" t="s">
        <v>81</v>
      </c>
      <c r="AW1308" s="13" t="s">
        <v>30</v>
      </c>
      <c r="AX1308" s="13" t="s">
        <v>73</v>
      </c>
      <c r="AY1308" s="239" t="s">
        <v>134</v>
      </c>
    </row>
    <row r="1309" s="14" customFormat="1">
      <c r="A1309" s="14"/>
      <c r="B1309" s="240"/>
      <c r="C1309" s="241"/>
      <c r="D1309" s="231" t="s">
        <v>145</v>
      </c>
      <c r="E1309" s="242" t="s">
        <v>1</v>
      </c>
      <c r="F1309" s="243" t="s">
        <v>161</v>
      </c>
      <c r="G1309" s="241"/>
      <c r="H1309" s="244">
        <v>6.8529999999999998</v>
      </c>
      <c r="I1309" s="245"/>
      <c r="J1309" s="241"/>
      <c r="K1309" s="241"/>
      <c r="L1309" s="246"/>
      <c r="M1309" s="247"/>
      <c r="N1309" s="248"/>
      <c r="O1309" s="248"/>
      <c r="P1309" s="248"/>
      <c r="Q1309" s="248"/>
      <c r="R1309" s="248"/>
      <c r="S1309" s="248"/>
      <c r="T1309" s="249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50" t="s">
        <v>145</v>
      </c>
      <c r="AU1309" s="250" t="s">
        <v>143</v>
      </c>
      <c r="AV1309" s="14" t="s">
        <v>143</v>
      </c>
      <c r="AW1309" s="14" t="s">
        <v>30</v>
      </c>
      <c r="AX1309" s="14" t="s">
        <v>73</v>
      </c>
      <c r="AY1309" s="250" t="s">
        <v>134</v>
      </c>
    </row>
    <row r="1310" s="13" customFormat="1">
      <c r="A1310" s="13"/>
      <c r="B1310" s="229"/>
      <c r="C1310" s="230"/>
      <c r="D1310" s="231" t="s">
        <v>145</v>
      </c>
      <c r="E1310" s="232" t="s">
        <v>1</v>
      </c>
      <c r="F1310" s="233" t="s">
        <v>162</v>
      </c>
      <c r="G1310" s="230"/>
      <c r="H1310" s="232" t="s">
        <v>1</v>
      </c>
      <c r="I1310" s="234"/>
      <c r="J1310" s="230"/>
      <c r="K1310" s="230"/>
      <c r="L1310" s="235"/>
      <c r="M1310" s="236"/>
      <c r="N1310" s="237"/>
      <c r="O1310" s="237"/>
      <c r="P1310" s="237"/>
      <c r="Q1310" s="237"/>
      <c r="R1310" s="237"/>
      <c r="S1310" s="237"/>
      <c r="T1310" s="238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39" t="s">
        <v>145</v>
      </c>
      <c r="AU1310" s="239" t="s">
        <v>143</v>
      </c>
      <c r="AV1310" s="13" t="s">
        <v>81</v>
      </c>
      <c r="AW1310" s="13" t="s">
        <v>30</v>
      </c>
      <c r="AX1310" s="13" t="s">
        <v>73</v>
      </c>
      <c r="AY1310" s="239" t="s">
        <v>134</v>
      </c>
    </row>
    <row r="1311" s="14" customFormat="1">
      <c r="A1311" s="14"/>
      <c r="B1311" s="240"/>
      <c r="C1311" s="241"/>
      <c r="D1311" s="231" t="s">
        <v>145</v>
      </c>
      <c r="E1311" s="242" t="s">
        <v>1</v>
      </c>
      <c r="F1311" s="243" t="s">
        <v>163</v>
      </c>
      <c r="G1311" s="241"/>
      <c r="H1311" s="244">
        <v>0.58799999999999997</v>
      </c>
      <c r="I1311" s="245"/>
      <c r="J1311" s="241"/>
      <c r="K1311" s="241"/>
      <c r="L1311" s="246"/>
      <c r="M1311" s="247"/>
      <c r="N1311" s="248"/>
      <c r="O1311" s="248"/>
      <c r="P1311" s="248"/>
      <c r="Q1311" s="248"/>
      <c r="R1311" s="248"/>
      <c r="S1311" s="248"/>
      <c r="T1311" s="249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50" t="s">
        <v>145</v>
      </c>
      <c r="AU1311" s="250" t="s">
        <v>143</v>
      </c>
      <c r="AV1311" s="14" t="s">
        <v>143</v>
      </c>
      <c r="AW1311" s="14" t="s">
        <v>30</v>
      </c>
      <c r="AX1311" s="14" t="s">
        <v>73</v>
      </c>
      <c r="AY1311" s="250" t="s">
        <v>134</v>
      </c>
    </row>
    <row r="1312" s="13" customFormat="1">
      <c r="A1312" s="13"/>
      <c r="B1312" s="229"/>
      <c r="C1312" s="230"/>
      <c r="D1312" s="231" t="s">
        <v>145</v>
      </c>
      <c r="E1312" s="232" t="s">
        <v>1</v>
      </c>
      <c r="F1312" s="233" t="s">
        <v>164</v>
      </c>
      <c r="G1312" s="230"/>
      <c r="H1312" s="232" t="s">
        <v>1</v>
      </c>
      <c r="I1312" s="234"/>
      <c r="J1312" s="230"/>
      <c r="K1312" s="230"/>
      <c r="L1312" s="235"/>
      <c r="M1312" s="236"/>
      <c r="N1312" s="237"/>
      <c r="O1312" s="237"/>
      <c r="P1312" s="237"/>
      <c r="Q1312" s="237"/>
      <c r="R1312" s="237"/>
      <c r="S1312" s="237"/>
      <c r="T1312" s="238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39" t="s">
        <v>145</v>
      </c>
      <c r="AU1312" s="239" t="s">
        <v>143</v>
      </c>
      <c r="AV1312" s="13" t="s">
        <v>81</v>
      </c>
      <c r="AW1312" s="13" t="s">
        <v>30</v>
      </c>
      <c r="AX1312" s="13" t="s">
        <v>73</v>
      </c>
      <c r="AY1312" s="239" t="s">
        <v>134</v>
      </c>
    </row>
    <row r="1313" s="14" customFormat="1">
      <c r="A1313" s="14"/>
      <c r="B1313" s="240"/>
      <c r="C1313" s="241"/>
      <c r="D1313" s="231" t="s">
        <v>145</v>
      </c>
      <c r="E1313" s="242" t="s">
        <v>1</v>
      </c>
      <c r="F1313" s="243" t="s">
        <v>165</v>
      </c>
      <c r="G1313" s="241"/>
      <c r="H1313" s="244">
        <v>3.5960000000000001</v>
      </c>
      <c r="I1313" s="245"/>
      <c r="J1313" s="241"/>
      <c r="K1313" s="241"/>
      <c r="L1313" s="246"/>
      <c r="M1313" s="247"/>
      <c r="N1313" s="248"/>
      <c r="O1313" s="248"/>
      <c r="P1313" s="248"/>
      <c r="Q1313" s="248"/>
      <c r="R1313" s="248"/>
      <c r="S1313" s="248"/>
      <c r="T1313" s="249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50" t="s">
        <v>145</v>
      </c>
      <c r="AU1313" s="250" t="s">
        <v>143</v>
      </c>
      <c r="AV1313" s="14" t="s">
        <v>143</v>
      </c>
      <c r="AW1313" s="14" t="s">
        <v>30</v>
      </c>
      <c r="AX1313" s="14" t="s">
        <v>73</v>
      </c>
      <c r="AY1313" s="250" t="s">
        <v>134</v>
      </c>
    </row>
    <row r="1314" s="13" customFormat="1">
      <c r="A1314" s="13"/>
      <c r="B1314" s="229"/>
      <c r="C1314" s="230"/>
      <c r="D1314" s="231" t="s">
        <v>145</v>
      </c>
      <c r="E1314" s="232" t="s">
        <v>1</v>
      </c>
      <c r="F1314" s="233" t="s">
        <v>166</v>
      </c>
      <c r="G1314" s="230"/>
      <c r="H1314" s="232" t="s">
        <v>1</v>
      </c>
      <c r="I1314" s="234"/>
      <c r="J1314" s="230"/>
      <c r="K1314" s="230"/>
      <c r="L1314" s="235"/>
      <c r="M1314" s="236"/>
      <c r="N1314" s="237"/>
      <c r="O1314" s="237"/>
      <c r="P1314" s="237"/>
      <c r="Q1314" s="237"/>
      <c r="R1314" s="237"/>
      <c r="S1314" s="237"/>
      <c r="T1314" s="238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39" t="s">
        <v>145</v>
      </c>
      <c r="AU1314" s="239" t="s">
        <v>143</v>
      </c>
      <c r="AV1314" s="13" t="s">
        <v>81</v>
      </c>
      <c r="AW1314" s="13" t="s">
        <v>30</v>
      </c>
      <c r="AX1314" s="13" t="s">
        <v>73</v>
      </c>
      <c r="AY1314" s="239" t="s">
        <v>134</v>
      </c>
    </row>
    <row r="1315" s="14" customFormat="1">
      <c r="A1315" s="14"/>
      <c r="B1315" s="240"/>
      <c r="C1315" s="241"/>
      <c r="D1315" s="231" t="s">
        <v>145</v>
      </c>
      <c r="E1315" s="242" t="s">
        <v>1</v>
      </c>
      <c r="F1315" s="243" t="s">
        <v>167</v>
      </c>
      <c r="G1315" s="241"/>
      <c r="H1315" s="244">
        <v>21.719999999999999</v>
      </c>
      <c r="I1315" s="245"/>
      <c r="J1315" s="241"/>
      <c r="K1315" s="241"/>
      <c r="L1315" s="246"/>
      <c r="M1315" s="247"/>
      <c r="N1315" s="248"/>
      <c r="O1315" s="248"/>
      <c r="P1315" s="248"/>
      <c r="Q1315" s="248"/>
      <c r="R1315" s="248"/>
      <c r="S1315" s="248"/>
      <c r="T1315" s="249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50" t="s">
        <v>145</v>
      </c>
      <c r="AU1315" s="250" t="s">
        <v>143</v>
      </c>
      <c r="AV1315" s="14" t="s">
        <v>143</v>
      </c>
      <c r="AW1315" s="14" t="s">
        <v>30</v>
      </c>
      <c r="AX1315" s="14" t="s">
        <v>73</v>
      </c>
      <c r="AY1315" s="250" t="s">
        <v>134</v>
      </c>
    </row>
    <row r="1316" s="13" customFormat="1">
      <c r="A1316" s="13"/>
      <c r="B1316" s="229"/>
      <c r="C1316" s="230"/>
      <c r="D1316" s="231" t="s">
        <v>145</v>
      </c>
      <c r="E1316" s="232" t="s">
        <v>1</v>
      </c>
      <c r="F1316" s="233" t="s">
        <v>1637</v>
      </c>
      <c r="G1316" s="230"/>
      <c r="H1316" s="232" t="s">
        <v>1</v>
      </c>
      <c r="I1316" s="234"/>
      <c r="J1316" s="230"/>
      <c r="K1316" s="230"/>
      <c r="L1316" s="235"/>
      <c r="M1316" s="236"/>
      <c r="N1316" s="237"/>
      <c r="O1316" s="237"/>
      <c r="P1316" s="237"/>
      <c r="Q1316" s="237"/>
      <c r="R1316" s="237"/>
      <c r="S1316" s="237"/>
      <c r="T1316" s="238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39" t="s">
        <v>145</v>
      </c>
      <c r="AU1316" s="239" t="s">
        <v>143</v>
      </c>
      <c r="AV1316" s="13" t="s">
        <v>81</v>
      </c>
      <c r="AW1316" s="13" t="s">
        <v>30</v>
      </c>
      <c r="AX1316" s="13" t="s">
        <v>73</v>
      </c>
      <c r="AY1316" s="239" t="s">
        <v>134</v>
      </c>
    </row>
    <row r="1317" s="13" customFormat="1">
      <c r="A1317" s="13"/>
      <c r="B1317" s="229"/>
      <c r="C1317" s="230"/>
      <c r="D1317" s="231" t="s">
        <v>145</v>
      </c>
      <c r="E1317" s="232" t="s">
        <v>1</v>
      </c>
      <c r="F1317" s="233" t="s">
        <v>160</v>
      </c>
      <c r="G1317" s="230"/>
      <c r="H1317" s="232" t="s">
        <v>1</v>
      </c>
      <c r="I1317" s="234"/>
      <c r="J1317" s="230"/>
      <c r="K1317" s="230"/>
      <c r="L1317" s="235"/>
      <c r="M1317" s="236"/>
      <c r="N1317" s="237"/>
      <c r="O1317" s="237"/>
      <c r="P1317" s="237"/>
      <c r="Q1317" s="237"/>
      <c r="R1317" s="237"/>
      <c r="S1317" s="237"/>
      <c r="T1317" s="238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39" t="s">
        <v>145</v>
      </c>
      <c r="AU1317" s="239" t="s">
        <v>143</v>
      </c>
      <c r="AV1317" s="13" t="s">
        <v>81</v>
      </c>
      <c r="AW1317" s="13" t="s">
        <v>30</v>
      </c>
      <c r="AX1317" s="13" t="s">
        <v>73</v>
      </c>
      <c r="AY1317" s="239" t="s">
        <v>134</v>
      </c>
    </row>
    <row r="1318" s="14" customFormat="1">
      <c r="A1318" s="14"/>
      <c r="B1318" s="240"/>
      <c r="C1318" s="241"/>
      <c r="D1318" s="231" t="s">
        <v>145</v>
      </c>
      <c r="E1318" s="242" t="s">
        <v>1</v>
      </c>
      <c r="F1318" s="243" t="s">
        <v>189</v>
      </c>
      <c r="G1318" s="241"/>
      <c r="H1318" s="244">
        <v>39.274000000000001</v>
      </c>
      <c r="I1318" s="245"/>
      <c r="J1318" s="241"/>
      <c r="K1318" s="241"/>
      <c r="L1318" s="246"/>
      <c r="M1318" s="247"/>
      <c r="N1318" s="248"/>
      <c r="O1318" s="248"/>
      <c r="P1318" s="248"/>
      <c r="Q1318" s="248"/>
      <c r="R1318" s="248"/>
      <c r="S1318" s="248"/>
      <c r="T1318" s="249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50" t="s">
        <v>145</v>
      </c>
      <c r="AU1318" s="250" t="s">
        <v>143</v>
      </c>
      <c r="AV1318" s="14" t="s">
        <v>143</v>
      </c>
      <c r="AW1318" s="14" t="s">
        <v>30</v>
      </c>
      <c r="AX1318" s="14" t="s">
        <v>73</v>
      </c>
      <c r="AY1318" s="250" t="s">
        <v>134</v>
      </c>
    </row>
    <row r="1319" s="13" customFormat="1">
      <c r="A1319" s="13"/>
      <c r="B1319" s="229"/>
      <c r="C1319" s="230"/>
      <c r="D1319" s="231" t="s">
        <v>145</v>
      </c>
      <c r="E1319" s="232" t="s">
        <v>1</v>
      </c>
      <c r="F1319" s="233" t="s">
        <v>162</v>
      </c>
      <c r="G1319" s="230"/>
      <c r="H1319" s="232" t="s">
        <v>1</v>
      </c>
      <c r="I1319" s="234"/>
      <c r="J1319" s="230"/>
      <c r="K1319" s="230"/>
      <c r="L1319" s="235"/>
      <c r="M1319" s="236"/>
      <c r="N1319" s="237"/>
      <c r="O1319" s="237"/>
      <c r="P1319" s="237"/>
      <c r="Q1319" s="237"/>
      <c r="R1319" s="237"/>
      <c r="S1319" s="237"/>
      <c r="T1319" s="238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39" t="s">
        <v>145</v>
      </c>
      <c r="AU1319" s="239" t="s">
        <v>143</v>
      </c>
      <c r="AV1319" s="13" t="s">
        <v>81</v>
      </c>
      <c r="AW1319" s="13" t="s">
        <v>30</v>
      </c>
      <c r="AX1319" s="13" t="s">
        <v>73</v>
      </c>
      <c r="AY1319" s="239" t="s">
        <v>134</v>
      </c>
    </row>
    <row r="1320" s="14" customFormat="1">
      <c r="A1320" s="14"/>
      <c r="B1320" s="240"/>
      <c r="C1320" s="241"/>
      <c r="D1320" s="231" t="s">
        <v>145</v>
      </c>
      <c r="E1320" s="242" t="s">
        <v>1</v>
      </c>
      <c r="F1320" s="243" t="s">
        <v>190</v>
      </c>
      <c r="G1320" s="241"/>
      <c r="H1320" s="244">
        <v>8.2330000000000005</v>
      </c>
      <c r="I1320" s="245"/>
      <c r="J1320" s="241"/>
      <c r="K1320" s="241"/>
      <c r="L1320" s="246"/>
      <c r="M1320" s="247"/>
      <c r="N1320" s="248"/>
      <c r="O1320" s="248"/>
      <c r="P1320" s="248"/>
      <c r="Q1320" s="248"/>
      <c r="R1320" s="248"/>
      <c r="S1320" s="248"/>
      <c r="T1320" s="249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50" t="s">
        <v>145</v>
      </c>
      <c r="AU1320" s="250" t="s">
        <v>143</v>
      </c>
      <c r="AV1320" s="14" t="s">
        <v>143</v>
      </c>
      <c r="AW1320" s="14" t="s">
        <v>30</v>
      </c>
      <c r="AX1320" s="14" t="s">
        <v>73</v>
      </c>
      <c r="AY1320" s="250" t="s">
        <v>134</v>
      </c>
    </row>
    <row r="1321" s="13" customFormat="1">
      <c r="A1321" s="13"/>
      <c r="B1321" s="229"/>
      <c r="C1321" s="230"/>
      <c r="D1321" s="231" t="s">
        <v>145</v>
      </c>
      <c r="E1321" s="232" t="s">
        <v>1</v>
      </c>
      <c r="F1321" s="233" t="s">
        <v>164</v>
      </c>
      <c r="G1321" s="230"/>
      <c r="H1321" s="232" t="s">
        <v>1</v>
      </c>
      <c r="I1321" s="234"/>
      <c r="J1321" s="230"/>
      <c r="K1321" s="230"/>
      <c r="L1321" s="235"/>
      <c r="M1321" s="236"/>
      <c r="N1321" s="237"/>
      <c r="O1321" s="237"/>
      <c r="P1321" s="237"/>
      <c r="Q1321" s="237"/>
      <c r="R1321" s="237"/>
      <c r="S1321" s="237"/>
      <c r="T1321" s="238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39" t="s">
        <v>145</v>
      </c>
      <c r="AU1321" s="239" t="s">
        <v>143</v>
      </c>
      <c r="AV1321" s="13" t="s">
        <v>81</v>
      </c>
      <c r="AW1321" s="13" t="s">
        <v>30</v>
      </c>
      <c r="AX1321" s="13" t="s">
        <v>73</v>
      </c>
      <c r="AY1321" s="239" t="s">
        <v>134</v>
      </c>
    </row>
    <row r="1322" s="14" customFormat="1">
      <c r="A1322" s="14"/>
      <c r="B1322" s="240"/>
      <c r="C1322" s="241"/>
      <c r="D1322" s="231" t="s">
        <v>145</v>
      </c>
      <c r="E1322" s="242" t="s">
        <v>1</v>
      </c>
      <c r="F1322" s="243" t="s">
        <v>191</v>
      </c>
      <c r="G1322" s="241"/>
      <c r="H1322" s="244">
        <v>21.138000000000002</v>
      </c>
      <c r="I1322" s="245"/>
      <c r="J1322" s="241"/>
      <c r="K1322" s="241"/>
      <c r="L1322" s="246"/>
      <c r="M1322" s="247"/>
      <c r="N1322" s="248"/>
      <c r="O1322" s="248"/>
      <c r="P1322" s="248"/>
      <c r="Q1322" s="248"/>
      <c r="R1322" s="248"/>
      <c r="S1322" s="248"/>
      <c r="T1322" s="249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50" t="s">
        <v>145</v>
      </c>
      <c r="AU1322" s="250" t="s">
        <v>143</v>
      </c>
      <c r="AV1322" s="14" t="s">
        <v>143</v>
      </c>
      <c r="AW1322" s="14" t="s">
        <v>30</v>
      </c>
      <c r="AX1322" s="14" t="s">
        <v>73</v>
      </c>
      <c r="AY1322" s="250" t="s">
        <v>134</v>
      </c>
    </row>
    <row r="1323" s="13" customFormat="1">
      <c r="A1323" s="13"/>
      <c r="B1323" s="229"/>
      <c r="C1323" s="230"/>
      <c r="D1323" s="231" t="s">
        <v>145</v>
      </c>
      <c r="E1323" s="232" t="s">
        <v>1</v>
      </c>
      <c r="F1323" s="233" t="s">
        <v>166</v>
      </c>
      <c r="G1323" s="230"/>
      <c r="H1323" s="232" t="s">
        <v>1</v>
      </c>
      <c r="I1323" s="234"/>
      <c r="J1323" s="230"/>
      <c r="K1323" s="230"/>
      <c r="L1323" s="235"/>
      <c r="M1323" s="236"/>
      <c r="N1323" s="237"/>
      <c r="O1323" s="237"/>
      <c r="P1323" s="237"/>
      <c r="Q1323" s="237"/>
      <c r="R1323" s="237"/>
      <c r="S1323" s="237"/>
      <c r="T1323" s="238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39" t="s">
        <v>145</v>
      </c>
      <c r="AU1323" s="239" t="s">
        <v>143</v>
      </c>
      <c r="AV1323" s="13" t="s">
        <v>81</v>
      </c>
      <c r="AW1323" s="13" t="s">
        <v>30</v>
      </c>
      <c r="AX1323" s="13" t="s">
        <v>73</v>
      </c>
      <c r="AY1323" s="239" t="s">
        <v>134</v>
      </c>
    </row>
    <row r="1324" s="14" customFormat="1">
      <c r="A1324" s="14"/>
      <c r="B1324" s="240"/>
      <c r="C1324" s="241"/>
      <c r="D1324" s="231" t="s">
        <v>145</v>
      </c>
      <c r="E1324" s="242" t="s">
        <v>1</v>
      </c>
      <c r="F1324" s="243" t="s">
        <v>192</v>
      </c>
      <c r="G1324" s="241"/>
      <c r="H1324" s="244">
        <v>47.311</v>
      </c>
      <c r="I1324" s="245"/>
      <c r="J1324" s="241"/>
      <c r="K1324" s="241"/>
      <c r="L1324" s="246"/>
      <c r="M1324" s="247"/>
      <c r="N1324" s="248"/>
      <c r="O1324" s="248"/>
      <c r="P1324" s="248"/>
      <c r="Q1324" s="248"/>
      <c r="R1324" s="248"/>
      <c r="S1324" s="248"/>
      <c r="T1324" s="249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50" t="s">
        <v>145</v>
      </c>
      <c r="AU1324" s="250" t="s">
        <v>143</v>
      </c>
      <c r="AV1324" s="14" t="s">
        <v>143</v>
      </c>
      <c r="AW1324" s="14" t="s">
        <v>30</v>
      </c>
      <c r="AX1324" s="14" t="s">
        <v>73</v>
      </c>
      <c r="AY1324" s="250" t="s">
        <v>134</v>
      </c>
    </row>
    <row r="1325" s="13" customFormat="1">
      <c r="A1325" s="13"/>
      <c r="B1325" s="229"/>
      <c r="C1325" s="230"/>
      <c r="D1325" s="231" t="s">
        <v>145</v>
      </c>
      <c r="E1325" s="232" t="s">
        <v>1</v>
      </c>
      <c r="F1325" s="233" t="s">
        <v>193</v>
      </c>
      <c r="G1325" s="230"/>
      <c r="H1325" s="232" t="s">
        <v>1</v>
      </c>
      <c r="I1325" s="234"/>
      <c r="J1325" s="230"/>
      <c r="K1325" s="230"/>
      <c r="L1325" s="235"/>
      <c r="M1325" s="236"/>
      <c r="N1325" s="237"/>
      <c r="O1325" s="237"/>
      <c r="P1325" s="237"/>
      <c r="Q1325" s="237"/>
      <c r="R1325" s="237"/>
      <c r="S1325" s="237"/>
      <c r="T1325" s="238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39" t="s">
        <v>145</v>
      </c>
      <c r="AU1325" s="239" t="s">
        <v>143</v>
      </c>
      <c r="AV1325" s="13" t="s">
        <v>81</v>
      </c>
      <c r="AW1325" s="13" t="s">
        <v>30</v>
      </c>
      <c r="AX1325" s="13" t="s">
        <v>73</v>
      </c>
      <c r="AY1325" s="239" t="s">
        <v>134</v>
      </c>
    </row>
    <row r="1326" s="14" customFormat="1">
      <c r="A1326" s="14"/>
      <c r="B1326" s="240"/>
      <c r="C1326" s="241"/>
      <c r="D1326" s="231" t="s">
        <v>145</v>
      </c>
      <c r="E1326" s="242" t="s">
        <v>1</v>
      </c>
      <c r="F1326" s="243" t="s">
        <v>194</v>
      </c>
      <c r="G1326" s="241"/>
      <c r="H1326" s="244">
        <v>-15.523999999999999</v>
      </c>
      <c r="I1326" s="245"/>
      <c r="J1326" s="241"/>
      <c r="K1326" s="241"/>
      <c r="L1326" s="246"/>
      <c r="M1326" s="247"/>
      <c r="N1326" s="248"/>
      <c r="O1326" s="248"/>
      <c r="P1326" s="248"/>
      <c r="Q1326" s="248"/>
      <c r="R1326" s="248"/>
      <c r="S1326" s="248"/>
      <c r="T1326" s="249"/>
      <c r="U1326" s="14"/>
      <c r="V1326" s="14"/>
      <c r="W1326" s="14"/>
      <c r="X1326" s="14"/>
      <c r="Y1326" s="14"/>
      <c r="Z1326" s="14"/>
      <c r="AA1326" s="14"/>
      <c r="AB1326" s="14"/>
      <c r="AC1326" s="14"/>
      <c r="AD1326" s="14"/>
      <c r="AE1326" s="14"/>
      <c r="AT1326" s="250" t="s">
        <v>145</v>
      </c>
      <c r="AU1326" s="250" t="s">
        <v>143</v>
      </c>
      <c r="AV1326" s="14" t="s">
        <v>143</v>
      </c>
      <c r="AW1326" s="14" t="s">
        <v>30</v>
      </c>
      <c r="AX1326" s="14" t="s">
        <v>73</v>
      </c>
      <c r="AY1326" s="250" t="s">
        <v>134</v>
      </c>
    </row>
    <row r="1327" s="15" customFormat="1">
      <c r="A1327" s="15"/>
      <c r="B1327" s="251"/>
      <c r="C1327" s="252"/>
      <c r="D1327" s="231" t="s">
        <v>145</v>
      </c>
      <c r="E1327" s="253" t="s">
        <v>1</v>
      </c>
      <c r="F1327" s="254" t="s">
        <v>168</v>
      </c>
      <c r="G1327" s="252"/>
      <c r="H1327" s="255">
        <v>133.18899999999999</v>
      </c>
      <c r="I1327" s="256"/>
      <c r="J1327" s="252"/>
      <c r="K1327" s="252"/>
      <c r="L1327" s="257"/>
      <c r="M1327" s="258"/>
      <c r="N1327" s="259"/>
      <c r="O1327" s="259"/>
      <c r="P1327" s="259"/>
      <c r="Q1327" s="259"/>
      <c r="R1327" s="259"/>
      <c r="S1327" s="259"/>
      <c r="T1327" s="260"/>
      <c r="U1327" s="15"/>
      <c r="V1327" s="15"/>
      <c r="W1327" s="15"/>
      <c r="X1327" s="15"/>
      <c r="Y1327" s="15"/>
      <c r="Z1327" s="15"/>
      <c r="AA1327" s="15"/>
      <c r="AB1327" s="15"/>
      <c r="AC1327" s="15"/>
      <c r="AD1327" s="15"/>
      <c r="AE1327" s="15"/>
      <c r="AT1327" s="261" t="s">
        <v>145</v>
      </c>
      <c r="AU1327" s="261" t="s">
        <v>143</v>
      </c>
      <c r="AV1327" s="15" t="s">
        <v>142</v>
      </c>
      <c r="AW1327" s="15" t="s">
        <v>30</v>
      </c>
      <c r="AX1327" s="15" t="s">
        <v>81</v>
      </c>
      <c r="AY1327" s="261" t="s">
        <v>134</v>
      </c>
    </row>
    <row r="1328" s="2" customFormat="1" ht="24.15" customHeight="1">
      <c r="A1328" s="38"/>
      <c r="B1328" s="39"/>
      <c r="C1328" s="215" t="s">
        <v>1646</v>
      </c>
      <c r="D1328" s="215" t="s">
        <v>138</v>
      </c>
      <c r="E1328" s="216" t="s">
        <v>1647</v>
      </c>
      <c r="F1328" s="217" t="s">
        <v>1648</v>
      </c>
      <c r="G1328" s="218" t="s">
        <v>151</v>
      </c>
      <c r="H1328" s="219">
        <v>133.18899999999999</v>
      </c>
      <c r="I1328" s="220"/>
      <c r="J1328" s="221">
        <f>ROUND(I1328*H1328,2)</f>
        <v>0</v>
      </c>
      <c r="K1328" s="222"/>
      <c r="L1328" s="44"/>
      <c r="M1328" s="223" t="s">
        <v>1</v>
      </c>
      <c r="N1328" s="224" t="s">
        <v>39</v>
      </c>
      <c r="O1328" s="91"/>
      <c r="P1328" s="225">
        <f>O1328*H1328</f>
        <v>0</v>
      </c>
      <c r="Q1328" s="225">
        <v>0</v>
      </c>
      <c r="R1328" s="225">
        <f>Q1328*H1328</f>
        <v>0</v>
      </c>
      <c r="S1328" s="225">
        <v>0</v>
      </c>
      <c r="T1328" s="226">
        <f>S1328*H1328</f>
        <v>0</v>
      </c>
      <c r="U1328" s="38"/>
      <c r="V1328" s="38"/>
      <c r="W1328" s="38"/>
      <c r="X1328" s="38"/>
      <c r="Y1328" s="38"/>
      <c r="Z1328" s="38"/>
      <c r="AA1328" s="38"/>
      <c r="AB1328" s="38"/>
      <c r="AC1328" s="38"/>
      <c r="AD1328" s="38"/>
      <c r="AE1328" s="38"/>
      <c r="AR1328" s="227" t="s">
        <v>195</v>
      </c>
      <c r="AT1328" s="227" t="s">
        <v>138</v>
      </c>
      <c r="AU1328" s="227" t="s">
        <v>143</v>
      </c>
      <c r="AY1328" s="17" t="s">
        <v>134</v>
      </c>
      <c r="BE1328" s="228">
        <f>IF(N1328="základní",J1328,0)</f>
        <v>0</v>
      </c>
      <c r="BF1328" s="228">
        <f>IF(N1328="snížená",J1328,0)</f>
        <v>0</v>
      </c>
      <c r="BG1328" s="228">
        <f>IF(N1328="zákl. přenesená",J1328,0)</f>
        <v>0</v>
      </c>
      <c r="BH1328" s="228">
        <f>IF(N1328="sníž. přenesená",J1328,0)</f>
        <v>0</v>
      </c>
      <c r="BI1328" s="228">
        <f>IF(N1328="nulová",J1328,0)</f>
        <v>0</v>
      </c>
      <c r="BJ1328" s="17" t="s">
        <v>143</v>
      </c>
      <c r="BK1328" s="228">
        <f>ROUND(I1328*H1328,2)</f>
        <v>0</v>
      </c>
      <c r="BL1328" s="17" t="s">
        <v>195</v>
      </c>
      <c r="BM1328" s="227" t="s">
        <v>1649</v>
      </c>
    </row>
    <row r="1329" s="13" customFormat="1">
      <c r="A1329" s="13"/>
      <c r="B1329" s="229"/>
      <c r="C1329" s="230"/>
      <c r="D1329" s="231" t="s">
        <v>145</v>
      </c>
      <c r="E1329" s="232" t="s">
        <v>1</v>
      </c>
      <c r="F1329" s="233" t="s">
        <v>1636</v>
      </c>
      <c r="G1329" s="230"/>
      <c r="H1329" s="232" t="s">
        <v>1</v>
      </c>
      <c r="I1329" s="234"/>
      <c r="J1329" s="230"/>
      <c r="K1329" s="230"/>
      <c r="L1329" s="235"/>
      <c r="M1329" s="236"/>
      <c r="N1329" s="237"/>
      <c r="O1329" s="237"/>
      <c r="P1329" s="237"/>
      <c r="Q1329" s="237"/>
      <c r="R1329" s="237"/>
      <c r="S1329" s="237"/>
      <c r="T1329" s="238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39" t="s">
        <v>145</v>
      </c>
      <c r="AU1329" s="239" t="s">
        <v>143</v>
      </c>
      <c r="AV1329" s="13" t="s">
        <v>81</v>
      </c>
      <c r="AW1329" s="13" t="s">
        <v>30</v>
      </c>
      <c r="AX1329" s="13" t="s">
        <v>73</v>
      </c>
      <c r="AY1329" s="239" t="s">
        <v>134</v>
      </c>
    </row>
    <row r="1330" s="13" customFormat="1">
      <c r="A1330" s="13"/>
      <c r="B1330" s="229"/>
      <c r="C1330" s="230"/>
      <c r="D1330" s="231" t="s">
        <v>145</v>
      </c>
      <c r="E1330" s="232" t="s">
        <v>1</v>
      </c>
      <c r="F1330" s="233" t="s">
        <v>160</v>
      </c>
      <c r="G1330" s="230"/>
      <c r="H1330" s="232" t="s">
        <v>1</v>
      </c>
      <c r="I1330" s="234"/>
      <c r="J1330" s="230"/>
      <c r="K1330" s="230"/>
      <c r="L1330" s="235"/>
      <c r="M1330" s="236"/>
      <c r="N1330" s="237"/>
      <c r="O1330" s="237"/>
      <c r="P1330" s="237"/>
      <c r="Q1330" s="237"/>
      <c r="R1330" s="237"/>
      <c r="S1330" s="237"/>
      <c r="T1330" s="238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39" t="s">
        <v>145</v>
      </c>
      <c r="AU1330" s="239" t="s">
        <v>143</v>
      </c>
      <c r="AV1330" s="13" t="s">
        <v>81</v>
      </c>
      <c r="AW1330" s="13" t="s">
        <v>30</v>
      </c>
      <c r="AX1330" s="13" t="s">
        <v>73</v>
      </c>
      <c r="AY1330" s="239" t="s">
        <v>134</v>
      </c>
    </row>
    <row r="1331" s="14" customFormat="1">
      <c r="A1331" s="14"/>
      <c r="B1331" s="240"/>
      <c r="C1331" s="241"/>
      <c r="D1331" s="231" t="s">
        <v>145</v>
      </c>
      <c r="E1331" s="242" t="s">
        <v>1</v>
      </c>
      <c r="F1331" s="243" t="s">
        <v>161</v>
      </c>
      <c r="G1331" s="241"/>
      <c r="H1331" s="244">
        <v>6.8529999999999998</v>
      </c>
      <c r="I1331" s="245"/>
      <c r="J1331" s="241"/>
      <c r="K1331" s="241"/>
      <c r="L1331" s="246"/>
      <c r="M1331" s="247"/>
      <c r="N1331" s="248"/>
      <c r="O1331" s="248"/>
      <c r="P1331" s="248"/>
      <c r="Q1331" s="248"/>
      <c r="R1331" s="248"/>
      <c r="S1331" s="248"/>
      <c r="T1331" s="249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50" t="s">
        <v>145</v>
      </c>
      <c r="AU1331" s="250" t="s">
        <v>143</v>
      </c>
      <c r="AV1331" s="14" t="s">
        <v>143</v>
      </c>
      <c r="AW1331" s="14" t="s">
        <v>30</v>
      </c>
      <c r="AX1331" s="14" t="s">
        <v>73</v>
      </c>
      <c r="AY1331" s="250" t="s">
        <v>134</v>
      </c>
    </row>
    <row r="1332" s="13" customFormat="1">
      <c r="A1332" s="13"/>
      <c r="B1332" s="229"/>
      <c r="C1332" s="230"/>
      <c r="D1332" s="231" t="s">
        <v>145</v>
      </c>
      <c r="E1332" s="232" t="s">
        <v>1</v>
      </c>
      <c r="F1332" s="233" t="s">
        <v>162</v>
      </c>
      <c r="G1332" s="230"/>
      <c r="H1332" s="232" t="s">
        <v>1</v>
      </c>
      <c r="I1332" s="234"/>
      <c r="J1332" s="230"/>
      <c r="K1332" s="230"/>
      <c r="L1332" s="235"/>
      <c r="M1332" s="236"/>
      <c r="N1332" s="237"/>
      <c r="O1332" s="237"/>
      <c r="P1332" s="237"/>
      <c r="Q1332" s="237"/>
      <c r="R1332" s="237"/>
      <c r="S1332" s="237"/>
      <c r="T1332" s="238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39" t="s">
        <v>145</v>
      </c>
      <c r="AU1332" s="239" t="s">
        <v>143</v>
      </c>
      <c r="AV1332" s="13" t="s">
        <v>81</v>
      </c>
      <c r="AW1332" s="13" t="s">
        <v>30</v>
      </c>
      <c r="AX1332" s="13" t="s">
        <v>73</v>
      </c>
      <c r="AY1332" s="239" t="s">
        <v>134</v>
      </c>
    </row>
    <row r="1333" s="14" customFormat="1">
      <c r="A1333" s="14"/>
      <c r="B1333" s="240"/>
      <c r="C1333" s="241"/>
      <c r="D1333" s="231" t="s">
        <v>145</v>
      </c>
      <c r="E1333" s="242" t="s">
        <v>1</v>
      </c>
      <c r="F1333" s="243" t="s">
        <v>163</v>
      </c>
      <c r="G1333" s="241"/>
      <c r="H1333" s="244">
        <v>0.58799999999999997</v>
      </c>
      <c r="I1333" s="245"/>
      <c r="J1333" s="241"/>
      <c r="K1333" s="241"/>
      <c r="L1333" s="246"/>
      <c r="M1333" s="247"/>
      <c r="N1333" s="248"/>
      <c r="O1333" s="248"/>
      <c r="P1333" s="248"/>
      <c r="Q1333" s="248"/>
      <c r="R1333" s="248"/>
      <c r="S1333" s="248"/>
      <c r="T1333" s="249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50" t="s">
        <v>145</v>
      </c>
      <c r="AU1333" s="250" t="s">
        <v>143</v>
      </c>
      <c r="AV1333" s="14" t="s">
        <v>143</v>
      </c>
      <c r="AW1333" s="14" t="s">
        <v>30</v>
      </c>
      <c r="AX1333" s="14" t="s">
        <v>73</v>
      </c>
      <c r="AY1333" s="250" t="s">
        <v>134</v>
      </c>
    </row>
    <row r="1334" s="13" customFormat="1">
      <c r="A1334" s="13"/>
      <c r="B1334" s="229"/>
      <c r="C1334" s="230"/>
      <c r="D1334" s="231" t="s">
        <v>145</v>
      </c>
      <c r="E1334" s="232" t="s">
        <v>1</v>
      </c>
      <c r="F1334" s="233" t="s">
        <v>164</v>
      </c>
      <c r="G1334" s="230"/>
      <c r="H1334" s="232" t="s">
        <v>1</v>
      </c>
      <c r="I1334" s="234"/>
      <c r="J1334" s="230"/>
      <c r="K1334" s="230"/>
      <c r="L1334" s="235"/>
      <c r="M1334" s="236"/>
      <c r="N1334" s="237"/>
      <c r="O1334" s="237"/>
      <c r="P1334" s="237"/>
      <c r="Q1334" s="237"/>
      <c r="R1334" s="237"/>
      <c r="S1334" s="237"/>
      <c r="T1334" s="238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39" t="s">
        <v>145</v>
      </c>
      <c r="AU1334" s="239" t="s">
        <v>143</v>
      </c>
      <c r="AV1334" s="13" t="s">
        <v>81</v>
      </c>
      <c r="AW1334" s="13" t="s">
        <v>30</v>
      </c>
      <c r="AX1334" s="13" t="s">
        <v>73</v>
      </c>
      <c r="AY1334" s="239" t="s">
        <v>134</v>
      </c>
    </row>
    <row r="1335" s="14" customFormat="1">
      <c r="A1335" s="14"/>
      <c r="B1335" s="240"/>
      <c r="C1335" s="241"/>
      <c r="D1335" s="231" t="s">
        <v>145</v>
      </c>
      <c r="E1335" s="242" t="s">
        <v>1</v>
      </c>
      <c r="F1335" s="243" t="s">
        <v>165</v>
      </c>
      <c r="G1335" s="241"/>
      <c r="H1335" s="244">
        <v>3.5960000000000001</v>
      </c>
      <c r="I1335" s="245"/>
      <c r="J1335" s="241"/>
      <c r="K1335" s="241"/>
      <c r="L1335" s="246"/>
      <c r="M1335" s="247"/>
      <c r="N1335" s="248"/>
      <c r="O1335" s="248"/>
      <c r="P1335" s="248"/>
      <c r="Q1335" s="248"/>
      <c r="R1335" s="248"/>
      <c r="S1335" s="248"/>
      <c r="T1335" s="249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T1335" s="250" t="s">
        <v>145</v>
      </c>
      <c r="AU1335" s="250" t="s">
        <v>143</v>
      </c>
      <c r="AV1335" s="14" t="s">
        <v>143</v>
      </c>
      <c r="AW1335" s="14" t="s">
        <v>30</v>
      </c>
      <c r="AX1335" s="14" t="s">
        <v>73</v>
      </c>
      <c r="AY1335" s="250" t="s">
        <v>134</v>
      </c>
    </row>
    <row r="1336" s="13" customFormat="1">
      <c r="A1336" s="13"/>
      <c r="B1336" s="229"/>
      <c r="C1336" s="230"/>
      <c r="D1336" s="231" t="s">
        <v>145</v>
      </c>
      <c r="E1336" s="232" t="s">
        <v>1</v>
      </c>
      <c r="F1336" s="233" t="s">
        <v>166</v>
      </c>
      <c r="G1336" s="230"/>
      <c r="H1336" s="232" t="s">
        <v>1</v>
      </c>
      <c r="I1336" s="234"/>
      <c r="J1336" s="230"/>
      <c r="K1336" s="230"/>
      <c r="L1336" s="235"/>
      <c r="M1336" s="236"/>
      <c r="N1336" s="237"/>
      <c r="O1336" s="237"/>
      <c r="P1336" s="237"/>
      <c r="Q1336" s="237"/>
      <c r="R1336" s="237"/>
      <c r="S1336" s="237"/>
      <c r="T1336" s="238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39" t="s">
        <v>145</v>
      </c>
      <c r="AU1336" s="239" t="s">
        <v>143</v>
      </c>
      <c r="AV1336" s="13" t="s">
        <v>81</v>
      </c>
      <c r="AW1336" s="13" t="s">
        <v>30</v>
      </c>
      <c r="AX1336" s="13" t="s">
        <v>73</v>
      </c>
      <c r="AY1336" s="239" t="s">
        <v>134</v>
      </c>
    </row>
    <row r="1337" s="14" customFormat="1">
      <c r="A1337" s="14"/>
      <c r="B1337" s="240"/>
      <c r="C1337" s="241"/>
      <c r="D1337" s="231" t="s">
        <v>145</v>
      </c>
      <c r="E1337" s="242" t="s">
        <v>1</v>
      </c>
      <c r="F1337" s="243" t="s">
        <v>167</v>
      </c>
      <c r="G1337" s="241"/>
      <c r="H1337" s="244">
        <v>21.719999999999999</v>
      </c>
      <c r="I1337" s="245"/>
      <c r="J1337" s="241"/>
      <c r="K1337" s="241"/>
      <c r="L1337" s="246"/>
      <c r="M1337" s="247"/>
      <c r="N1337" s="248"/>
      <c r="O1337" s="248"/>
      <c r="P1337" s="248"/>
      <c r="Q1337" s="248"/>
      <c r="R1337" s="248"/>
      <c r="S1337" s="248"/>
      <c r="T1337" s="249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50" t="s">
        <v>145</v>
      </c>
      <c r="AU1337" s="250" t="s">
        <v>143</v>
      </c>
      <c r="AV1337" s="14" t="s">
        <v>143</v>
      </c>
      <c r="AW1337" s="14" t="s">
        <v>30</v>
      </c>
      <c r="AX1337" s="14" t="s">
        <v>73</v>
      </c>
      <c r="AY1337" s="250" t="s">
        <v>134</v>
      </c>
    </row>
    <row r="1338" s="13" customFormat="1">
      <c r="A1338" s="13"/>
      <c r="B1338" s="229"/>
      <c r="C1338" s="230"/>
      <c r="D1338" s="231" t="s">
        <v>145</v>
      </c>
      <c r="E1338" s="232" t="s">
        <v>1</v>
      </c>
      <c r="F1338" s="233" t="s">
        <v>1637</v>
      </c>
      <c r="G1338" s="230"/>
      <c r="H1338" s="232" t="s">
        <v>1</v>
      </c>
      <c r="I1338" s="234"/>
      <c r="J1338" s="230"/>
      <c r="K1338" s="230"/>
      <c r="L1338" s="235"/>
      <c r="M1338" s="236"/>
      <c r="N1338" s="237"/>
      <c r="O1338" s="237"/>
      <c r="P1338" s="237"/>
      <c r="Q1338" s="237"/>
      <c r="R1338" s="237"/>
      <c r="S1338" s="237"/>
      <c r="T1338" s="238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39" t="s">
        <v>145</v>
      </c>
      <c r="AU1338" s="239" t="s">
        <v>143</v>
      </c>
      <c r="AV1338" s="13" t="s">
        <v>81</v>
      </c>
      <c r="AW1338" s="13" t="s">
        <v>30</v>
      </c>
      <c r="AX1338" s="13" t="s">
        <v>73</v>
      </c>
      <c r="AY1338" s="239" t="s">
        <v>134</v>
      </c>
    </row>
    <row r="1339" s="13" customFormat="1">
      <c r="A1339" s="13"/>
      <c r="B1339" s="229"/>
      <c r="C1339" s="230"/>
      <c r="D1339" s="231" t="s">
        <v>145</v>
      </c>
      <c r="E1339" s="232" t="s">
        <v>1</v>
      </c>
      <c r="F1339" s="233" t="s">
        <v>160</v>
      </c>
      <c r="G1339" s="230"/>
      <c r="H1339" s="232" t="s">
        <v>1</v>
      </c>
      <c r="I1339" s="234"/>
      <c r="J1339" s="230"/>
      <c r="K1339" s="230"/>
      <c r="L1339" s="235"/>
      <c r="M1339" s="236"/>
      <c r="N1339" s="237"/>
      <c r="O1339" s="237"/>
      <c r="P1339" s="237"/>
      <c r="Q1339" s="237"/>
      <c r="R1339" s="237"/>
      <c r="S1339" s="237"/>
      <c r="T1339" s="238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39" t="s">
        <v>145</v>
      </c>
      <c r="AU1339" s="239" t="s">
        <v>143</v>
      </c>
      <c r="AV1339" s="13" t="s">
        <v>81</v>
      </c>
      <c r="AW1339" s="13" t="s">
        <v>30</v>
      </c>
      <c r="AX1339" s="13" t="s">
        <v>73</v>
      </c>
      <c r="AY1339" s="239" t="s">
        <v>134</v>
      </c>
    </row>
    <row r="1340" s="14" customFormat="1">
      <c r="A1340" s="14"/>
      <c r="B1340" s="240"/>
      <c r="C1340" s="241"/>
      <c r="D1340" s="231" t="s">
        <v>145</v>
      </c>
      <c r="E1340" s="242" t="s">
        <v>1</v>
      </c>
      <c r="F1340" s="243" t="s">
        <v>189</v>
      </c>
      <c r="G1340" s="241"/>
      <c r="H1340" s="244">
        <v>39.274000000000001</v>
      </c>
      <c r="I1340" s="245"/>
      <c r="J1340" s="241"/>
      <c r="K1340" s="241"/>
      <c r="L1340" s="246"/>
      <c r="M1340" s="247"/>
      <c r="N1340" s="248"/>
      <c r="O1340" s="248"/>
      <c r="P1340" s="248"/>
      <c r="Q1340" s="248"/>
      <c r="R1340" s="248"/>
      <c r="S1340" s="248"/>
      <c r="T1340" s="249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50" t="s">
        <v>145</v>
      </c>
      <c r="AU1340" s="250" t="s">
        <v>143</v>
      </c>
      <c r="AV1340" s="14" t="s">
        <v>143</v>
      </c>
      <c r="AW1340" s="14" t="s">
        <v>30</v>
      </c>
      <c r="AX1340" s="14" t="s">
        <v>73</v>
      </c>
      <c r="AY1340" s="250" t="s">
        <v>134</v>
      </c>
    </row>
    <row r="1341" s="13" customFormat="1">
      <c r="A1341" s="13"/>
      <c r="B1341" s="229"/>
      <c r="C1341" s="230"/>
      <c r="D1341" s="231" t="s">
        <v>145</v>
      </c>
      <c r="E1341" s="232" t="s">
        <v>1</v>
      </c>
      <c r="F1341" s="233" t="s">
        <v>162</v>
      </c>
      <c r="G1341" s="230"/>
      <c r="H1341" s="232" t="s">
        <v>1</v>
      </c>
      <c r="I1341" s="234"/>
      <c r="J1341" s="230"/>
      <c r="K1341" s="230"/>
      <c r="L1341" s="235"/>
      <c r="M1341" s="236"/>
      <c r="N1341" s="237"/>
      <c r="O1341" s="237"/>
      <c r="P1341" s="237"/>
      <c r="Q1341" s="237"/>
      <c r="R1341" s="237"/>
      <c r="S1341" s="237"/>
      <c r="T1341" s="238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39" t="s">
        <v>145</v>
      </c>
      <c r="AU1341" s="239" t="s">
        <v>143</v>
      </c>
      <c r="AV1341" s="13" t="s">
        <v>81</v>
      </c>
      <c r="AW1341" s="13" t="s">
        <v>30</v>
      </c>
      <c r="AX1341" s="13" t="s">
        <v>73</v>
      </c>
      <c r="AY1341" s="239" t="s">
        <v>134</v>
      </c>
    </row>
    <row r="1342" s="14" customFormat="1">
      <c r="A1342" s="14"/>
      <c r="B1342" s="240"/>
      <c r="C1342" s="241"/>
      <c r="D1342" s="231" t="s">
        <v>145</v>
      </c>
      <c r="E1342" s="242" t="s">
        <v>1</v>
      </c>
      <c r="F1342" s="243" t="s">
        <v>190</v>
      </c>
      <c r="G1342" s="241"/>
      <c r="H1342" s="244">
        <v>8.2330000000000005</v>
      </c>
      <c r="I1342" s="245"/>
      <c r="J1342" s="241"/>
      <c r="K1342" s="241"/>
      <c r="L1342" s="246"/>
      <c r="M1342" s="247"/>
      <c r="N1342" s="248"/>
      <c r="O1342" s="248"/>
      <c r="P1342" s="248"/>
      <c r="Q1342" s="248"/>
      <c r="R1342" s="248"/>
      <c r="S1342" s="248"/>
      <c r="T1342" s="249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50" t="s">
        <v>145</v>
      </c>
      <c r="AU1342" s="250" t="s">
        <v>143</v>
      </c>
      <c r="AV1342" s="14" t="s">
        <v>143</v>
      </c>
      <c r="AW1342" s="14" t="s">
        <v>30</v>
      </c>
      <c r="AX1342" s="14" t="s">
        <v>73</v>
      </c>
      <c r="AY1342" s="250" t="s">
        <v>134</v>
      </c>
    </row>
    <row r="1343" s="13" customFormat="1">
      <c r="A1343" s="13"/>
      <c r="B1343" s="229"/>
      <c r="C1343" s="230"/>
      <c r="D1343" s="231" t="s">
        <v>145</v>
      </c>
      <c r="E1343" s="232" t="s">
        <v>1</v>
      </c>
      <c r="F1343" s="233" t="s">
        <v>164</v>
      </c>
      <c r="G1343" s="230"/>
      <c r="H1343" s="232" t="s">
        <v>1</v>
      </c>
      <c r="I1343" s="234"/>
      <c r="J1343" s="230"/>
      <c r="K1343" s="230"/>
      <c r="L1343" s="235"/>
      <c r="M1343" s="236"/>
      <c r="N1343" s="237"/>
      <c r="O1343" s="237"/>
      <c r="P1343" s="237"/>
      <c r="Q1343" s="237"/>
      <c r="R1343" s="237"/>
      <c r="S1343" s="237"/>
      <c r="T1343" s="238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39" t="s">
        <v>145</v>
      </c>
      <c r="AU1343" s="239" t="s">
        <v>143</v>
      </c>
      <c r="AV1343" s="13" t="s">
        <v>81</v>
      </c>
      <c r="AW1343" s="13" t="s">
        <v>30</v>
      </c>
      <c r="AX1343" s="13" t="s">
        <v>73</v>
      </c>
      <c r="AY1343" s="239" t="s">
        <v>134</v>
      </c>
    </row>
    <row r="1344" s="14" customFormat="1">
      <c r="A1344" s="14"/>
      <c r="B1344" s="240"/>
      <c r="C1344" s="241"/>
      <c r="D1344" s="231" t="s">
        <v>145</v>
      </c>
      <c r="E1344" s="242" t="s">
        <v>1</v>
      </c>
      <c r="F1344" s="243" t="s">
        <v>191</v>
      </c>
      <c r="G1344" s="241"/>
      <c r="H1344" s="244">
        <v>21.138000000000002</v>
      </c>
      <c r="I1344" s="245"/>
      <c r="J1344" s="241"/>
      <c r="K1344" s="241"/>
      <c r="L1344" s="246"/>
      <c r="M1344" s="247"/>
      <c r="N1344" s="248"/>
      <c r="O1344" s="248"/>
      <c r="P1344" s="248"/>
      <c r="Q1344" s="248"/>
      <c r="R1344" s="248"/>
      <c r="S1344" s="248"/>
      <c r="T1344" s="249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50" t="s">
        <v>145</v>
      </c>
      <c r="AU1344" s="250" t="s">
        <v>143</v>
      </c>
      <c r="AV1344" s="14" t="s">
        <v>143</v>
      </c>
      <c r="AW1344" s="14" t="s">
        <v>30</v>
      </c>
      <c r="AX1344" s="14" t="s">
        <v>73</v>
      </c>
      <c r="AY1344" s="250" t="s">
        <v>134</v>
      </c>
    </row>
    <row r="1345" s="13" customFormat="1">
      <c r="A1345" s="13"/>
      <c r="B1345" s="229"/>
      <c r="C1345" s="230"/>
      <c r="D1345" s="231" t="s">
        <v>145</v>
      </c>
      <c r="E1345" s="232" t="s">
        <v>1</v>
      </c>
      <c r="F1345" s="233" t="s">
        <v>166</v>
      </c>
      <c r="G1345" s="230"/>
      <c r="H1345" s="232" t="s">
        <v>1</v>
      </c>
      <c r="I1345" s="234"/>
      <c r="J1345" s="230"/>
      <c r="K1345" s="230"/>
      <c r="L1345" s="235"/>
      <c r="M1345" s="236"/>
      <c r="N1345" s="237"/>
      <c r="O1345" s="237"/>
      <c r="P1345" s="237"/>
      <c r="Q1345" s="237"/>
      <c r="R1345" s="237"/>
      <c r="S1345" s="237"/>
      <c r="T1345" s="238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239" t="s">
        <v>145</v>
      </c>
      <c r="AU1345" s="239" t="s">
        <v>143</v>
      </c>
      <c r="AV1345" s="13" t="s">
        <v>81</v>
      </c>
      <c r="AW1345" s="13" t="s">
        <v>30</v>
      </c>
      <c r="AX1345" s="13" t="s">
        <v>73</v>
      </c>
      <c r="AY1345" s="239" t="s">
        <v>134</v>
      </c>
    </row>
    <row r="1346" s="14" customFormat="1">
      <c r="A1346" s="14"/>
      <c r="B1346" s="240"/>
      <c r="C1346" s="241"/>
      <c r="D1346" s="231" t="s">
        <v>145</v>
      </c>
      <c r="E1346" s="242" t="s">
        <v>1</v>
      </c>
      <c r="F1346" s="243" t="s">
        <v>192</v>
      </c>
      <c r="G1346" s="241"/>
      <c r="H1346" s="244">
        <v>47.311</v>
      </c>
      <c r="I1346" s="245"/>
      <c r="J1346" s="241"/>
      <c r="K1346" s="241"/>
      <c r="L1346" s="246"/>
      <c r="M1346" s="247"/>
      <c r="N1346" s="248"/>
      <c r="O1346" s="248"/>
      <c r="P1346" s="248"/>
      <c r="Q1346" s="248"/>
      <c r="R1346" s="248"/>
      <c r="S1346" s="248"/>
      <c r="T1346" s="249"/>
      <c r="U1346" s="14"/>
      <c r="V1346" s="14"/>
      <c r="W1346" s="14"/>
      <c r="X1346" s="14"/>
      <c r="Y1346" s="14"/>
      <c r="Z1346" s="14"/>
      <c r="AA1346" s="14"/>
      <c r="AB1346" s="14"/>
      <c r="AC1346" s="14"/>
      <c r="AD1346" s="14"/>
      <c r="AE1346" s="14"/>
      <c r="AT1346" s="250" t="s">
        <v>145</v>
      </c>
      <c r="AU1346" s="250" t="s">
        <v>143</v>
      </c>
      <c r="AV1346" s="14" t="s">
        <v>143</v>
      </c>
      <c r="AW1346" s="14" t="s">
        <v>30</v>
      </c>
      <c r="AX1346" s="14" t="s">
        <v>73</v>
      </c>
      <c r="AY1346" s="250" t="s">
        <v>134</v>
      </c>
    </row>
    <row r="1347" s="13" customFormat="1">
      <c r="A1347" s="13"/>
      <c r="B1347" s="229"/>
      <c r="C1347" s="230"/>
      <c r="D1347" s="231" t="s">
        <v>145</v>
      </c>
      <c r="E1347" s="232" t="s">
        <v>1</v>
      </c>
      <c r="F1347" s="233" t="s">
        <v>193</v>
      </c>
      <c r="G1347" s="230"/>
      <c r="H1347" s="232" t="s">
        <v>1</v>
      </c>
      <c r="I1347" s="234"/>
      <c r="J1347" s="230"/>
      <c r="K1347" s="230"/>
      <c r="L1347" s="235"/>
      <c r="M1347" s="236"/>
      <c r="N1347" s="237"/>
      <c r="O1347" s="237"/>
      <c r="P1347" s="237"/>
      <c r="Q1347" s="237"/>
      <c r="R1347" s="237"/>
      <c r="S1347" s="237"/>
      <c r="T1347" s="238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39" t="s">
        <v>145</v>
      </c>
      <c r="AU1347" s="239" t="s">
        <v>143</v>
      </c>
      <c r="AV1347" s="13" t="s">
        <v>81</v>
      </c>
      <c r="AW1347" s="13" t="s">
        <v>30</v>
      </c>
      <c r="AX1347" s="13" t="s">
        <v>73</v>
      </c>
      <c r="AY1347" s="239" t="s">
        <v>134</v>
      </c>
    </row>
    <row r="1348" s="14" customFormat="1">
      <c r="A1348" s="14"/>
      <c r="B1348" s="240"/>
      <c r="C1348" s="241"/>
      <c r="D1348" s="231" t="s">
        <v>145</v>
      </c>
      <c r="E1348" s="242" t="s">
        <v>1</v>
      </c>
      <c r="F1348" s="243" t="s">
        <v>194</v>
      </c>
      <c r="G1348" s="241"/>
      <c r="H1348" s="244">
        <v>-15.523999999999999</v>
      </c>
      <c r="I1348" s="245"/>
      <c r="J1348" s="241"/>
      <c r="K1348" s="241"/>
      <c r="L1348" s="246"/>
      <c r="M1348" s="247"/>
      <c r="N1348" s="248"/>
      <c r="O1348" s="248"/>
      <c r="P1348" s="248"/>
      <c r="Q1348" s="248"/>
      <c r="R1348" s="248"/>
      <c r="S1348" s="248"/>
      <c r="T1348" s="249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50" t="s">
        <v>145</v>
      </c>
      <c r="AU1348" s="250" t="s">
        <v>143</v>
      </c>
      <c r="AV1348" s="14" t="s">
        <v>143</v>
      </c>
      <c r="AW1348" s="14" t="s">
        <v>30</v>
      </c>
      <c r="AX1348" s="14" t="s">
        <v>73</v>
      </c>
      <c r="AY1348" s="250" t="s">
        <v>134</v>
      </c>
    </row>
    <row r="1349" s="15" customFormat="1">
      <c r="A1349" s="15"/>
      <c r="B1349" s="251"/>
      <c r="C1349" s="252"/>
      <c r="D1349" s="231" t="s">
        <v>145</v>
      </c>
      <c r="E1349" s="253" t="s">
        <v>1</v>
      </c>
      <c r="F1349" s="254" t="s">
        <v>168</v>
      </c>
      <c r="G1349" s="252"/>
      <c r="H1349" s="255">
        <v>133.18899999999999</v>
      </c>
      <c r="I1349" s="256"/>
      <c r="J1349" s="252"/>
      <c r="K1349" s="252"/>
      <c r="L1349" s="257"/>
      <c r="M1349" s="258"/>
      <c r="N1349" s="259"/>
      <c r="O1349" s="259"/>
      <c r="P1349" s="259"/>
      <c r="Q1349" s="259"/>
      <c r="R1349" s="259"/>
      <c r="S1349" s="259"/>
      <c r="T1349" s="260"/>
      <c r="U1349" s="15"/>
      <c r="V1349" s="15"/>
      <c r="W1349" s="15"/>
      <c r="X1349" s="15"/>
      <c r="Y1349" s="15"/>
      <c r="Z1349" s="15"/>
      <c r="AA1349" s="15"/>
      <c r="AB1349" s="15"/>
      <c r="AC1349" s="15"/>
      <c r="AD1349" s="15"/>
      <c r="AE1349" s="15"/>
      <c r="AT1349" s="261" t="s">
        <v>145</v>
      </c>
      <c r="AU1349" s="261" t="s">
        <v>143</v>
      </c>
      <c r="AV1349" s="15" t="s">
        <v>142</v>
      </c>
      <c r="AW1349" s="15" t="s">
        <v>30</v>
      </c>
      <c r="AX1349" s="15" t="s">
        <v>81</v>
      </c>
      <c r="AY1349" s="261" t="s">
        <v>134</v>
      </c>
    </row>
    <row r="1350" s="2" customFormat="1" ht="16.5" customHeight="1">
      <c r="A1350" s="38"/>
      <c r="B1350" s="39"/>
      <c r="C1350" s="215" t="s">
        <v>1650</v>
      </c>
      <c r="D1350" s="215" t="s">
        <v>138</v>
      </c>
      <c r="E1350" s="216" t="s">
        <v>1651</v>
      </c>
      <c r="F1350" s="217" t="s">
        <v>1652</v>
      </c>
      <c r="G1350" s="218" t="s">
        <v>151</v>
      </c>
      <c r="H1350" s="219">
        <v>32.756999999999998</v>
      </c>
      <c r="I1350" s="220"/>
      <c r="J1350" s="221">
        <f>ROUND(I1350*H1350,2)</f>
        <v>0</v>
      </c>
      <c r="K1350" s="222"/>
      <c r="L1350" s="44"/>
      <c r="M1350" s="223" t="s">
        <v>1</v>
      </c>
      <c r="N1350" s="224" t="s">
        <v>39</v>
      </c>
      <c r="O1350" s="91"/>
      <c r="P1350" s="225">
        <f>O1350*H1350</f>
        <v>0</v>
      </c>
      <c r="Q1350" s="225">
        <v>0</v>
      </c>
      <c r="R1350" s="225">
        <f>Q1350*H1350</f>
        <v>0</v>
      </c>
      <c r="S1350" s="225">
        <v>0</v>
      </c>
      <c r="T1350" s="226">
        <f>S1350*H1350</f>
        <v>0</v>
      </c>
      <c r="U1350" s="38"/>
      <c r="V1350" s="38"/>
      <c r="W1350" s="38"/>
      <c r="X1350" s="38"/>
      <c r="Y1350" s="38"/>
      <c r="Z1350" s="38"/>
      <c r="AA1350" s="38"/>
      <c r="AB1350" s="38"/>
      <c r="AC1350" s="38"/>
      <c r="AD1350" s="38"/>
      <c r="AE1350" s="38"/>
      <c r="AR1350" s="227" t="s">
        <v>195</v>
      </c>
      <c r="AT1350" s="227" t="s">
        <v>138</v>
      </c>
      <c r="AU1350" s="227" t="s">
        <v>143</v>
      </c>
      <c r="AY1350" s="17" t="s">
        <v>134</v>
      </c>
      <c r="BE1350" s="228">
        <f>IF(N1350="základní",J1350,0)</f>
        <v>0</v>
      </c>
      <c r="BF1350" s="228">
        <f>IF(N1350="snížená",J1350,0)</f>
        <v>0</v>
      </c>
      <c r="BG1350" s="228">
        <f>IF(N1350="zákl. přenesená",J1350,0)</f>
        <v>0</v>
      </c>
      <c r="BH1350" s="228">
        <f>IF(N1350="sníž. přenesená",J1350,0)</f>
        <v>0</v>
      </c>
      <c r="BI1350" s="228">
        <f>IF(N1350="nulová",J1350,0)</f>
        <v>0</v>
      </c>
      <c r="BJ1350" s="17" t="s">
        <v>143</v>
      </c>
      <c r="BK1350" s="228">
        <f>ROUND(I1350*H1350,2)</f>
        <v>0</v>
      </c>
      <c r="BL1350" s="17" t="s">
        <v>195</v>
      </c>
      <c r="BM1350" s="227" t="s">
        <v>1653</v>
      </c>
    </row>
    <row r="1351" s="13" customFormat="1">
      <c r="A1351" s="13"/>
      <c r="B1351" s="229"/>
      <c r="C1351" s="230"/>
      <c r="D1351" s="231" t="s">
        <v>145</v>
      </c>
      <c r="E1351" s="232" t="s">
        <v>1</v>
      </c>
      <c r="F1351" s="233" t="s">
        <v>160</v>
      </c>
      <c r="G1351" s="230"/>
      <c r="H1351" s="232" t="s">
        <v>1</v>
      </c>
      <c r="I1351" s="234"/>
      <c r="J1351" s="230"/>
      <c r="K1351" s="230"/>
      <c r="L1351" s="235"/>
      <c r="M1351" s="236"/>
      <c r="N1351" s="237"/>
      <c r="O1351" s="237"/>
      <c r="P1351" s="237"/>
      <c r="Q1351" s="237"/>
      <c r="R1351" s="237"/>
      <c r="S1351" s="237"/>
      <c r="T1351" s="238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39" t="s">
        <v>145</v>
      </c>
      <c r="AU1351" s="239" t="s">
        <v>143</v>
      </c>
      <c r="AV1351" s="13" t="s">
        <v>81</v>
      </c>
      <c r="AW1351" s="13" t="s">
        <v>30</v>
      </c>
      <c r="AX1351" s="13" t="s">
        <v>73</v>
      </c>
      <c r="AY1351" s="239" t="s">
        <v>134</v>
      </c>
    </row>
    <row r="1352" s="14" customFormat="1">
      <c r="A1352" s="14"/>
      <c r="B1352" s="240"/>
      <c r="C1352" s="241"/>
      <c r="D1352" s="231" t="s">
        <v>145</v>
      </c>
      <c r="E1352" s="242" t="s">
        <v>1</v>
      </c>
      <c r="F1352" s="243" t="s">
        <v>161</v>
      </c>
      <c r="G1352" s="241"/>
      <c r="H1352" s="244">
        <v>6.8529999999999998</v>
      </c>
      <c r="I1352" s="245"/>
      <c r="J1352" s="241"/>
      <c r="K1352" s="241"/>
      <c r="L1352" s="246"/>
      <c r="M1352" s="247"/>
      <c r="N1352" s="248"/>
      <c r="O1352" s="248"/>
      <c r="P1352" s="248"/>
      <c r="Q1352" s="248"/>
      <c r="R1352" s="248"/>
      <c r="S1352" s="248"/>
      <c r="T1352" s="249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50" t="s">
        <v>145</v>
      </c>
      <c r="AU1352" s="250" t="s">
        <v>143</v>
      </c>
      <c r="AV1352" s="14" t="s">
        <v>143</v>
      </c>
      <c r="AW1352" s="14" t="s">
        <v>30</v>
      </c>
      <c r="AX1352" s="14" t="s">
        <v>73</v>
      </c>
      <c r="AY1352" s="250" t="s">
        <v>134</v>
      </c>
    </row>
    <row r="1353" s="13" customFormat="1">
      <c r="A1353" s="13"/>
      <c r="B1353" s="229"/>
      <c r="C1353" s="230"/>
      <c r="D1353" s="231" t="s">
        <v>145</v>
      </c>
      <c r="E1353" s="232" t="s">
        <v>1</v>
      </c>
      <c r="F1353" s="233" t="s">
        <v>162</v>
      </c>
      <c r="G1353" s="230"/>
      <c r="H1353" s="232" t="s">
        <v>1</v>
      </c>
      <c r="I1353" s="234"/>
      <c r="J1353" s="230"/>
      <c r="K1353" s="230"/>
      <c r="L1353" s="235"/>
      <c r="M1353" s="236"/>
      <c r="N1353" s="237"/>
      <c r="O1353" s="237"/>
      <c r="P1353" s="237"/>
      <c r="Q1353" s="237"/>
      <c r="R1353" s="237"/>
      <c r="S1353" s="237"/>
      <c r="T1353" s="238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39" t="s">
        <v>145</v>
      </c>
      <c r="AU1353" s="239" t="s">
        <v>143</v>
      </c>
      <c r="AV1353" s="13" t="s">
        <v>81</v>
      </c>
      <c r="AW1353" s="13" t="s">
        <v>30</v>
      </c>
      <c r="AX1353" s="13" t="s">
        <v>73</v>
      </c>
      <c r="AY1353" s="239" t="s">
        <v>134</v>
      </c>
    </row>
    <row r="1354" s="14" customFormat="1">
      <c r="A1354" s="14"/>
      <c r="B1354" s="240"/>
      <c r="C1354" s="241"/>
      <c r="D1354" s="231" t="s">
        <v>145</v>
      </c>
      <c r="E1354" s="242" t="s">
        <v>1</v>
      </c>
      <c r="F1354" s="243" t="s">
        <v>163</v>
      </c>
      <c r="G1354" s="241"/>
      <c r="H1354" s="244">
        <v>0.58799999999999997</v>
      </c>
      <c r="I1354" s="245"/>
      <c r="J1354" s="241"/>
      <c r="K1354" s="241"/>
      <c r="L1354" s="246"/>
      <c r="M1354" s="247"/>
      <c r="N1354" s="248"/>
      <c r="O1354" s="248"/>
      <c r="P1354" s="248"/>
      <c r="Q1354" s="248"/>
      <c r="R1354" s="248"/>
      <c r="S1354" s="248"/>
      <c r="T1354" s="249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0" t="s">
        <v>145</v>
      </c>
      <c r="AU1354" s="250" t="s">
        <v>143</v>
      </c>
      <c r="AV1354" s="14" t="s">
        <v>143</v>
      </c>
      <c r="AW1354" s="14" t="s">
        <v>30</v>
      </c>
      <c r="AX1354" s="14" t="s">
        <v>73</v>
      </c>
      <c r="AY1354" s="250" t="s">
        <v>134</v>
      </c>
    </row>
    <row r="1355" s="13" customFormat="1">
      <c r="A1355" s="13"/>
      <c r="B1355" s="229"/>
      <c r="C1355" s="230"/>
      <c r="D1355" s="231" t="s">
        <v>145</v>
      </c>
      <c r="E1355" s="232" t="s">
        <v>1</v>
      </c>
      <c r="F1355" s="233" t="s">
        <v>164</v>
      </c>
      <c r="G1355" s="230"/>
      <c r="H1355" s="232" t="s">
        <v>1</v>
      </c>
      <c r="I1355" s="234"/>
      <c r="J1355" s="230"/>
      <c r="K1355" s="230"/>
      <c r="L1355" s="235"/>
      <c r="M1355" s="236"/>
      <c r="N1355" s="237"/>
      <c r="O1355" s="237"/>
      <c r="P1355" s="237"/>
      <c r="Q1355" s="237"/>
      <c r="R1355" s="237"/>
      <c r="S1355" s="237"/>
      <c r="T1355" s="238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39" t="s">
        <v>145</v>
      </c>
      <c r="AU1355" s="239" t="s">
        <v>143</v>
      </c>
      <c r="AV1355" s="13" t="s">
        <v>81</v>
      </c>
      <c r="AW1355" s="13" t="s">
        <v>30</v>
      </c>
      <c r="AX1355" s="13" t="s">
        <v>73</v>
      </c>
      <c r="AY1355" s="239" t="s">
        <v>134</v>
      </c>
    </row>
    <row r="1356" s="14" customFormat="1">
      <c r="A1356" s="14"/>
      <c r="B1356" s="240"/>
      <c r="C1356" s="241"/>
      <c r="D1356" s="231" t="s">
        <v>145</v>
      </c>
      <c r="E1356" s="242" t="s">
        <v>1</v>
      </c>
      <c r="F1356" s="243" t="s">
        <v>165</v>
      </c>
      <c r="G1356" s="241"/>
      <c r="H1356" s="244">
        <v>3.5960000000000001</v>
      </c>
      <c r="I1356" s="245"/>
      <c r="J1356" s="241"/>
      <c r="K1356" s="241"/>
      <c r="L1356" s="246"/>
      <c r="M1356" s="247"/>
      <c r="N1356" s="248"/>
      <c r="O1356" s="248"/>
      <c r="P1356" s="248"/>
      <c r="Q1356" s="248"/>
      <c r="R1356" s="248"/>
      <c r="S1356" s="248"/>
      <c r="T1356" s="249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50" t="s">
        <v>145</v>
      </c>
      <c r="AU1356" s="250" t="s">
        <v>143</v>
      </c>
      <c r="AV1356" s="14" t="s">
        <v>143</v>
      </c>
      <c r="AW1356" s="14" t="s">
        <v>30</v>
      </c>
      <c r="AX1356" s="14" t="s">
        <v>73</v>
      </c>
      <c r="AY1356" s="250" t="s">
        <v>134</v>
      </c>
    </row>
    <row r="1357" s="13" customFormat="1">
      <c r="A1357" s="13"/>
      <c r="B1357" s="229"/>
      <c r="C1357" s="230"/>
      <c r="D1357" s="231" t="s">
        <v>145</v>
      </c>
      <c r="E1357" s="232" t="s">
        <v>1</v>
      </c>
      <c r="F1357" s="233" t="s">
        <v>166</v>
      </c>
      <c r="G1357" s="230"/>
      <c r="H1357" s="232" t="s">
        <v>1</v>
      </c>
      <c r="I1357" s="234"/>
      <c r="J1357" s="230"/>
      <c r="K1357" s="230"/>
      <c r="L1357" s="235"/>
      <c r="M1357" s="236"/>
      <c r="N1357" s="237"/>
      <c r="O1357" s="237"/>
      <c r="P1357" s="237"/>
      <c r="Q1357" s="237"/>
      <c r="R1357" s="237"/>
      <c r="S1357" s="237"/>
      <c r="T1357" s="238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39" t="s">
        <v>145</v>
      </c>
      <c r="AU1357" s="239" t="s">
        <v>143</v>
      </c>
      <c r="AV1357" s="13" t="s">
        <v>81</v>
      </c>
      <c r="AW1357" s="13" t="s">
        <v>30</v>
      </c>
      <c r="AX1357" s="13" t="s">
        <v>73</v>
      </c>
      <c r="AY1357" s="239" t="s">
        <v>134</v>
      </c>
    </row>
    <row r="1358" s="14" customFormat="1">
      <c r="A1358" s="14"/>
      <c r="B1358" s="240"/>
      <c r="C1358" s="241"/>
      <c r="D1358" s="231" t="s">
        <v>145</v>
      </c>
      <c r="E1358" s="242" t="s">
        <v>1</v>
      </c>
      <c r="F1358" s="243" t="s">
        <v>167</v>
      </c>
      <c r="G1358" s="241"/>
      <c r="H1358" s="244">
        <v>21.719999999999999</v>
      </c>
      <c r="I1358" s="245"/>
      <c r="J1358" s="241"/>
      <c r="K1358" s="241"/>
      <c r="L1358" s="246"/>
      <c r="M1358" s="247"/>
      <c r="N1358" s="248"/>
      <c r="O1358" s="248"/>
      <c r="P1358" s="248"/>
      <c r="Q1358" s="248"/>
      <c r="R1358" s="248"/>
      <c r="S1358" s="248"/>
      <c r="T1358" s="249"/>
      <c r="U1358" s="14"/>
      <c r="V1358" s="14"/>
      <c r="W1358" s="14"/>
      <c r="X1358" s="14"/>
      <c r="Y1358" s="14"/>
      <c r="Z1358" s="14"/>
      <c r="AA1358" s="14"/>
      <c r="AB1358" s="14"/>
      <c r="AC1358" s="14"/>
      <c r="AD1358" s="14"/>
      <c r="AE1358" s="14"/>
      <c r="AT1358" s="250" t="s">
        <v>145</v>
      </c>
      <c r="AU1358" s="250" t="s">
        <v>143</v>
      </c>
      <c r="AV1358" s="14" t="s">
        <v>143</v>
      </c>
      <c r="AW1358" s="14" t="s">
        <v>30</v>
      </c>
      <c r="AX1358" s="14" t="s">
        <v>73</v>
      </c>
      <c r="AY1358" s="250" t="s">
        <v>134</v>
      </c>
    </row>
    <row r="1359" s="15" customFormat="1">
      <c r="A1359" s="15"/>
      <c r="B1359" s="251"/>
      <c r="C1359" s="252"/>
      <c r="D1359" s="231" t="s">
        <v>145</v>
      </c>
      <c r="E1359" s="253" t="s">
        <v>1</v>
      </c>
      <c r="F1359" s="254" t="s">
        <v>168</v>
      </c>
      <c r="G1359" s="252"/>
      <c r="H1359" s="255">
        <v>32.756999999999998</v>
      </c>
      <c r="I1359" s="256"/>
      <c r="J1359" s="252"/>
      <c r="K1359" s="252"/>
      <c r="L1359" s="257"/>
      <c r="M1359" s="258"/>
      <c r="N1359" s="259"/>
      <c r="O1359" s="259"/>
      <c r="P1359" s="259"/>
      <c r="Q1359" s="259"/>
      <c r="R1359" s="259"/>
      <c r="S1359" s="259"/>
      <c r="T1359" s="260"/>
      <c r="U1359" s="15"/>
      <c r="V1359" s="15"/>
      <c r="W1359" s="15"/>
      <c r="X1359" s="15"/>
      <c r="Y1359" s="15"/>
      <c r="Z1359" s="15"/>
      <c r="AA1359" s="15"/>
      <c r="AB1359" s="15"/>
      <c r="AC1359" s="15"/>
      <c r="AD1359" s="15"/>
      <c r="AE1359" s="15"/>
      <c r="AT1359" s="261" t="s">
        <v>145</v>
      </c>
      <c r="AU1359" s="261" t="s">
        <v>143</v>
      </c>
      <c r="AV1359" s="15" t="s">
        <v>142</v>
      </c>
      <c r="AW1359" s="15" t="s">
        <v>30</v>
      </c>
      <c r="AX1359" s="15" t="s">
        <v>81</v>
      </c>
      <c r="AY1359" s="261" t="s">
        <v>134</v>
      </c>
    </row>
    <row r="1360" s="2" customFormat="1" ht="16.5" customHeight="1">
      <c r="A1360" s="38"/>
      <c r="B1360" s="39"/>
      <c r="C1360" s="262" t="s">
        <v>1654</v>
      </c>
      <c r="D1360" s="262" t="s">
        <v>248</v>
      </c>
      <c r="E1360" s="263" t="s">
        <v>1655</v>
      </c>
      <c r="F1360" s="264" t="s">
        <v>1656</v>
      </c>
      <c r="G1360" s="265" t="s">
        <v>151</v>
      </c>
      <c r="H1360" s="266">
        <v>34.395000000000003</v>
      </c>
      <c r="I1360" s="267"/>
      <c r="J1360" s="268">
        <f>ROUND(I1360*H1360,2)</f>
        <v>0</v>
      </c>
      <c r="K1360" s="269"/>
      <c r="L1360" s="270"/>
      <c r="M1360" s="271" t="s">
        <v>1</v>
      </c>
      <c r="N1360" s="272" t="s">
        <v>39</v>
      </c>
      <c r="O1360" s="91"/>
      <c r="P1360" s="225">
        <f>O1360*H1360</f>
        <v>0</v>
      </c>
      <c r="Q1360" s="225">
        <v>0</v>
      </c>
      <c r="R1360" s="225">
        <f>Q1360*H1360</f>
        <v>0</v>
      </c>
      <c r="S1360" s="225">
        <v>0</v>
      </c>
      <c r="T1360" s="226">
        <f>S1360*H1360</f>
        <v>0</v>
      </c>
      <c r="U1360" s="38"/>
      <c r="V1360" s="38"/>
      <c r="W1360" s="38"/>
      <c r="X1360" s="38"/>
      <c r="Y1360" s="38"/>
      <c r="Z1360" s="38"/>
      <c r="AA1360" s="38"/>
      <c r="AB1360" s="38"/>
      <c r="AC1360" s="38"/>
      <c r="AD1360" s="38"/>
      <c r="AE1360" s="38"/>
      <c r="AR1360" s="227" t="s">
        <v>386</v>
      </c>
      <c r="AT1360" s="227" t="s">
        <v>248</v>
      </c>
      <c r="AU1360" s="227" t="s">
        <v>143</v>
      </c>
      <c r="AY1360" s="17" t="s">
        <v>134</v>
      </c>
      <c r="BE1360" s="228">
        <f>IF(N1360="základní",J1360,0)</f>
        <v>0</v>
      </c>
      <c r="BF1360" s="228">
        <f>IF(N1360="snížená",J1360,0)</f>
        <v>0</v>
      </c>
      <c r="BG1360" s="228">
        <f>IF(N1360="zákl. přenesená",J1360,0)</f>
        <v>0</v>
      </c>
      <c r="BH1360" s="228">
        <f>IF(N1360="sníž. přenesená",J1360,0)</f>
        <v>0</v>
      </c>
      <c r="BI1360" s="228">
        <f>IF(N1360="nulová",J1360,0)</f>
        <v>0</v>
      </c>
      <c r="BJ1360" s="17" t="s">
        <v>143</v>
      </c>
      <c r="BK1360" s="228">
        <f>ROUND(I1360*H1360,2)</f>
        <v>0</v>
      </c>
      <c r="BL1360" s="17" t="s">
        <v>195</v>
      </c>
      <c r="BM1360" s="227" t="s">
        <v>1657</v>
      </c>
    </row>
    <row r="1361" s="14" customFormat="1">
      <c r="A1361" s="14"/>
      <c r="B1361" s="240"/>
      <c r="C1361" s="241"/>
      <c r="D1361" s="231" t="s">
        <v>145</v>
      </c>
      <c r="E1361" s="242" t="s">
        <v>1</v>
      </c>
      <c r="F1361" s="243" t="s">
        <v>1658</v>
      </c>
      <c r="G1361" s="241"/>
      <c r="H1361" s="244">
        <v>32.756999999999998</v>
      </c>
      <c r="I1361" s="245"/>
      <c r="J1361" s="241"/>
      <c r="K1361" s="241"/>
      <c r="L1361" s="246"/>
      <c r="M1361" s="247"/>
      <c r="N1361" s="248"/>
      <c r="O1361" s="248"/>
      <c r="P1361" s="248"/>
      <c r="Q1361" s="248"/>
      <c r="R1361" s="248"/>
      <c r="S1361" s="248"/>
      <c r="T1361" s="249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50" t="s">
        <v>145</v>
      </c>
      <c r="AU1361" s="250" t="s">
        <v>143</v>
      </c>
      <c r="AV1361" s="14" t="s">
        <v>143</v>
      </c>
      <c r="AW1361" s="14" t="s">
        <v>30</v>
      </c>
      <c r="AX1361" s="14" t="s">
        <v>81</v>
      </c>
      <c r="AY1361" s="250" t="s">
        <v>134</v>
      </c>
    </row>
    <row r="1362" s="14" customFormat="1">
      <c r="A1362" s="14"/>
      <c r="B1362" s="240"/>
      <c r="C1362" s="241"/>
      <c r="D1362" s="231" t="s">
        <v>145</v>
      </c>
      <c r="E1362" s="241"/>
      <c r="F1362" s="243" t="s">
        <v>1659</v>
      </c>
      <c r="G1362" s="241"/>
      <c r="H1362" s="244">
        <v>34.395000000000003</v>
      </c>
      <c r="I1362" s="245"/>
      <c r="J1362" s="241"/>
      <c r="K1362" s="241"/>
      <c r="L1362" s="246"/>
      <c r="M1362" s="247"/>
      <c r="N1362" s="248"/>
      <c r="O1362" s="248"/>
      <c r="P1362" s="248"/>
      <c r="Q1362" s="248"/>
      <c r="R1362" s="248"/>
      <c r="S1362" s="248"/>
      <c r="T1362" s="249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50" t="s">
        <v>145</v>
      </c>
      <c r="AU1362" s="250" t="s">
        <v>143</v>
      </c>
      <c r="AV1362" s="14" t="s">
        <v>143</v>
      </c>
      <c r="AW1362" s="14" t="s">
        <v>4</v>
      </c>
      <c r="AX1362" s="14" t="s">
        <v>81</v>
      </c>
      <c r="AY1362" s="250" t="s">
        <v>134</v>
      </c>
    </row>
    <row r="1363" s="2" customFormat="1" ht="24.15" customHeight="1">
      <c r="A1363" s="38"/>
      <c r="B1363" s="39"/>
      <c r="C1363" s="215" t="s">
        <v>1660</v>
      </c>
      <c r="D1363" s="215" t="s">
        <v>138</v>
      </c>
      <c r="E1363" s="216" t="s">
        <v>1661</v>
      </c>
      <c r="F1363" s="217" t="s">
        <v>1662</v>
      </c>
      <c r="G1363" s="218" t="s">
        <v>151</v>
      </c>
      <c r="H1363" s="219">
        <v>15</v>
      </c>
      <c r="I1363" s="220"/>
      <c r="J1363" s="221">
        <f>ROUND(I1363*H1363,2)</f>
        <v>0</v>
      </c>
      <c r="K1363" s="222"/>
      <c r="L1363" s="44"/>
      <c r="M1363" s="223" t="s">
        <v>1</v>
      </c>
      <c r="N1363" s="224" t="s">
        <v>39</v>
      </c>
      <c r="O1363" s="91"/>
      <c r="P1363" s="225">
        <f>O1363*H1363</f>
        <v>0</v>
      </c>
      <c r="Q1363" s="225">
        <v>0</v>
      </c>
      <c r="R1363" s="225">
        <f>Q1363*H1363</f>
        <v>0</v>
      </c>
      <c r="S1363" s="225">
        <v>0</v>
      </c>
      <c r="T1363" s="226">
        <f>S1363*H1363</f>
        <v>0</v>
      </c>
      <c r="U1363" s="38"/>
      <c r="V1363" s="38"/>
      <c r="W1363" s="38"/>
      <c r="X1363" s="38"/>
      <c r="Y1363" s="38"/>
      <c r="Z1363" s="38"/>
      <c r="AA1363" s="38"/>
      <c r="AB1363" s="38"/>
      <c r="AC1363" s="38"/>
      <c r="AD1363" s="38"/>
      <c r="AE1363" s="38"/>
      <c r="AR1363" s="227" t="s">
        <v>195</v>
      </c>
      <c r="AT1363" s="227" t="s">
        <v>138</v>
      </c>
      <c r="AU1363" s="227" t="s">
        <v>143</v>
      </c>
      <c r="AY1363" s="17" t="s">
        <v>134</v>
      </c>
      <c r="BE1363" s="228">
        <f>IF(N1363="základní",J1363,0)</f>
        <v>0</v>
      </c>
      <c r="BF1363" s="228">
        <f>IF(N1363="snížená",J1363,0)</f>
        <v>0</v>
      </c>
      <c r="BG1363" s="228">
        <f>IF(N1363="zákl. přenesená",J1363,0)</f>
        <v>0</v>
      </c>
      <c r="BH1363" s="228">
        <f>IF(N1363="sníž. přenesená",J1363,0)</f>
        <v>0</v>
      </c>
      <c r="BI1363" s="228">
        <f>IF(N1363="nulová",J1363,0)</f>
        <v>0</v>
      </c>
      <c r="BJ1363" s="17" t="s">
        <v>143</v>
      </c>
      <c r="BK1363" s="228">
        <f>ROUND(I1363*H1363,2)</f>
        <v>0</v>
      </c>
      <c r="BL1363" s="17" t="s">
        <v>195</v>
      </c>
      <c r="BM1363" s="227" t="s">
        <v>1663</v>
      </c>
    </row>
    <row r="1364" s="14" customFormat="1">
      <c r="A1364" s="14"/>
      <c r="B1364" s="240"/>
      <c r="C1364" s="241"/>
      <c r="D1364" s="231" t="s">
        <v>145</v>
      </c>
      <c r="E1364" s="242" t="s">
        <v>1</v>
      </c>
      <c r="F1364" s="243" t="s">
        <v>8</v>
      </c>
      <c r="G1364" s="241"/>
      <c r="H1364" s="244">
        <v>15</v>
      </c>
      <c r="I1364" s="245"/>
      <c r="J1364" s="241"/>
      <c r="K1364" s="241"/>
      <c r="L1364" s="246"/>
      <c r="M1364" s="247"/>
      <c r="N1364" s="248"/>
      <c r="O1364" s="248"/>
      <c r="P1364" s="248"/>
      <c r="Q1364" s="248"/>
      <c r="R1364" s="248"/>
      <c r="S1364" s="248"/>
      <c r="T1364" s="249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50" t="s">
        <v>145</v>
      </c>
      <c r="AU1364" s="250" t="s">
        <v>143</v>
      </c>
      <c r="AV1364" s="14" t="s">
        <v>143</v>
      </c>
      <c r="AW1364" s="14" t="s">
        <v>30</v>
      </c>
      <c r="AX1364" s="14" t="s">
        <v>81</v>
      </c>
      <c r="AY1364" s="250" t="s">
        <v>134</v>
      </c>
    </row>
    <row r="1365" s="2" customFormat="1" ht="16.5" customHeight="1">
      <c r="A1365" s="38"/>
      <c r="B1365" s="39"/>
      <c r="C1365" s="262" t="s">
        <v>1664</v>
      </c>
      <c r="D1365" s="262" t="s">
        <v>248</v>
      </c>
      <c r="E1365" s="263" t="s">
        <v>1665</v>
      </c>
      <c r="F1365" s="264" t="s">
        <v>1666</v>
      </c>
      <c r="G1365" s="265" t="s">
        <v>151</v>
      </c>
      <c r="H1365" s="266">
        <v>15.75</v>
      </c>
      <c r="I1365" s="267"/>
      <c r="J1365" s="268">
        <f>ROUND(I1365*H1365,2)</f>
        <v>0</v>
      </c>
      <c r="K1365" s="269"/>
      <c r="L1365" s="270"/>
      <c r="M1365" s="271" t="s">
        <v>1</v>
      </c>
      <c r="N1365" s="272" t="s">
        <v>39</v>
      </c>
      <c r="O1365" s="91"/>
      <c r="P1365" s="225">
        <f>O1365*H1365</f>
        <v>0</v>
      </c>
      <c r="Q1365" s="225">
        <v>0</v>
      </c>
      <c r="R1365" s="225">
        <f>Q1365*H1365</f>
        <v>0</v>
      </c>
      <c r="S1365" s="225">
        <v>0</v>
      </c>
      <c r="T1365" s="226">
        <f>S1365*H1365</f>
        <v>0</v>
      </c>
      <c r="U1365" s="38"/>
      <c r="V1365" s="38"/>
      <c r="W1365" s="38"/>
      <c r="X1365" s="38"/>
      <c r="Y1365" s="38"/>
      <c r="Z1365" s="38"/>
      <c r="AA1365" s="38"/>
      <c r="AB1365" s="38"/>
      <c r="AC1365" s="38"/>
      <c r="AD1365" s="38"/>
      <c r="AE1365" s="38"/>
      <c r="AR1365" s="227" t="s">
        <v>386</v>
      </c>
      <c r="AT1365" s="227" t="s">
        <v>248</v>
      </c>
      <c r="AU1365" s="227" t="s">
        <v>143</v>
      </c>
      <c r="AY1365" s="17" t="s">
        <v>134</v>
      </c>
      <c r="BE1365" s="228">
        <f>IF(N1365="základní",J1365,0)</f>
        <v>0</v>
      </c>
      <c r="BF1365" s="228">
        <f>IF(N1365="snížená",J1365,0)</f>
        <v>0</v>
      </c>
      <c r="BG1365" s="228">
        <f>IF(N1365="zákl. přenesená",J1365,0)</f>
        <v>0</v>
      </c>
      <c r="BH1365" s="228">
        <f>IF(N1365="sníž. přenesená",J1365,0)</f>
        <v>0</v>
      </c>
      <c r="BI1365" s="228">
        <f>IF(N1365="nulová",J1365,0)</f>
        <v>0</v>
      </c>
      <c r="BJ1365" s="17" t="s">
        <v>143</v>
      </c>
      <c r="BK1365" s="228">
        <f>ROUND(I1365*H1365,2)</f>
        <v>0</v>
      </c>
      <c r="BL1365" s="17" t="s">
        <v>195</v>
      </c>
      <c r="BM1365" s="227" t="s">
        <v>1667</v>
      </c>
    </row>
    <row r="1366" s="14" customFormat="1">
      <c r="A1366" s="14"/>
      <c r="B1366" s="240"/>
      <c r="C1366" s="241"/>
      <c r="D1366" s="231" t="s">
        <v>145</v>
      </c>
      <c r="E1366" s="242" t="s">
        <v>1</v>
      </c>
      <c r="F1366" s="243" t="s">
        <v>8</v>
      </c>
      <c r="G1366" s="241"/>
      <c r="H1366" s="244">
        <v>15</v>
      </c>
      <c r="I1366" s="245"/>
      <c r="J1366" s="241"/>
      <c r="K1366" s="241"/>
      <c r="L1366" s="246"/>
      <c r="M1366" s="247"/>
      <c r="N1366" s="248"/>
      <c r="O1366" s="248"/>
      <c r="P1366" s="248"/>
      <c r="Q1366" s="248"/>
      <c r="R1366" s="248"/>
      <c r="S1366" s="248"/>
      <c r="T1366" s="249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50" t="s">
        <v>145</v>
      </c>
      <c r="AU1366" s="250" t="s">
        <v>143</v>
      </c>
      <c r="AV1366" s="14" t="s">
        <v>143</v>
      </c>
      <c r="AW1366" s="14" t="s">
        <v>30</v>
      </c>
      <c r="AX1366" s="14" t="s">
        <v>81</v>
      </c>
      <c r="AY1366" s="250" t="s">
        <v>134</v>
      </c>
    </row>
    <row r="1367" s="14" customFormat="1">
      <c r="A1367" s="14"/>
      <c r="B1367" s="240"/>
      <c r="C1367" s="241"/>
      <c r="D1367" s="231" t="s">
        <v>145</v>
      </c>
      <c r="E1367" s="241"/>
      <c r="F1367" s="243" t="s">
        <v>1668</v>
      </c>
      <c r="G1367" s="241"/>
      <c r="H1367" s="244">
        <v>15.75</v>
      </c>
      <c r="I1367" s="245"/>
      <c r="J1367" s="241"/>
      <c r="K1367" s="241"/>
      <c r="L1367" s="246"/>
      <c r="M1367" s="247"/>
      <c r="N1367" s="248"/>
      <c r="O1367" s="248"/>
      <c r="P1367" s="248"/>
      <c r="Q1367" s="248"/>
      <c r="R1367" s="248"/>
      <c r="S1367" s="248"/>
      <c r="T1367" s="249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0" t="s">
        <v>145</v>
      </c>
      <c r="AU1367" s="250" t="s">
        <v>143</v>
      </c>
      <c r="AV1367" s="14" t="s">
        <v>143</v>
      </c>
      <c r="AW1367" s="14" t="s">
        <v>4</v>
      </c>
      <c r="AX1367" s="14" t="s">
        <v>81</v>
      </c>
      <c r="AY1367" s="250" t="s">
        <v>134</v>
      </c>
    </row>
    <row r="1368" s="2" customFormat="1" ht="24.15" customHeight="1">
      <c r="A1368" s="38"/>
      <c r="B1368" s="39"/>
      <c r="C1368" s="215" t="s">
        <v>1669</v>
      </c>
      <c r="D1368" s="215" t="s">
        <v>138</v>
      </c>
      <c r="E1368" s="216" t="s">
        <v>1670</v>
      </c>
      <c r="F1368" s="217" t="s">
        <v>1671</v>
      </c>
      <c r="G1368" s="218" t="s">
        <v>151</v>
      </c>
      <c r="H1368" s="219">
        <v>133.18899999999999</v>
      </c>
      <c r="I1368" s="220"/>
      <c r="J1368" s="221">
        <f>ROUND(I1368*H1368,2)</f>
        <v>0</v>
      </c>
      <c r="K1368" s="222"/>
      <c r="L1368" s="44"/>
      <c r="M1368" s="223" t="s">
        <v>1</v>
      </c>
      <c r="N1368" s="224" t="s">
        <v>39</v>
      </c>
      <c r="O1368" s="91"/>
      <c r="P1368" s="225">
        <f>O1368*H1368</f>
        <v>0</v>
      </c>
      <c r="Q1368" s="225">
        <v>0.00020000000000000001</v>
      </c>
      <c r="R1368" s="225">
        <f>Q1368*H1368</f>
        <v>0.0266378</v>
      </c>
      <c r="S1368" s="225">
        <v>0</v>
      </c>
      <c r="T1368" s="226">
        <f>S1368*H1368</f>
        <v>0</v>
      </c>
      <c r="U1368" s="38"/>
      <c r="V1368" s="38"/>
      <c r="W1368" s="38"/>
      <c r="X1368" s="38"/>
      <c r="Y1368" s="38"/>
      <c r="Z1368" s="38"/>
      <c r="AA1368" s="38"/>
      <c r="AB1368" s="38"/>
      <c r="AC1368" s="38"/>
      <c r="AD1368" s="38"/>
      <c r="AE1368" s="38"/>
      <c r="AR1368" s="227" t="s">
        <v>195</v>
      </c>
      <c r="AT1368" s="227" t="s">
        <v>138</v>
      </c>
      <c r="AU1368" s="227" t="s">
        <v>143</v>
      </c>
      <c r="AY1368" s="17" t="s">
        <v>134</v>
      </c>
      <c r="BE1368" s="228">
        <f>IF(N1368="základní",J1368,0)</f>
        <v>0</v>
      </c>
      <c r="BF1368" s="228">
        <f>IF(N1368="snížená",J1368,0)</f>
        <v>0</v>
      </c>
      <c r="BG1368" s="228">
        <f>IF(N1368="zákl. přenesená",J1368,0)</f>
        <v>0</v>
      </c>
      <c r="BH1368" s="228">
        <f>IF(N1368="sníž. přenesená",J1368,0)</f>
        <v>0</v>
      </c>
      <c r="BI1368" s="228">
        <f>IF(N1368="nulová",J1368,0)</f>
        <v>0</v>
      </c>
      <c r="BJ1368" s="17" t="s">
        <v>143</v>
      </c>
      <c r="BK1368" s="228">
        <f>ROUND(I1368*H1368,2)</f>
        <v>0</v>
      </c>
      <c r="BL1368" s="17" t="s">
        <v>195</v>
      </c>
      <c r="BM1368" s="227" t="s">
        <v>1672</v>
      </c>
    </row>
    <row r="1369" s="13" customFormat="1">
      <c r="A1369" s="13"/>
      <c r="B1369" s="229"/>
      <c r="C1369" s="230"/>
      <c r="D1369" s="231" t="s">
        <v>145</v>
      </c>
      <c r="E1369" s="232" t="s">
        <v>1</v>
      </c>
      <c r="F1369" s="233" t="s">
        <v>1636</v>
      </c>
      <c r="G1369" s="230"/>
      <c r="H1369" s="232" t="s">
        <v>1</v>
      </c>
      <c r="I1369" s="234"/>
      <c r="J1369" s="230"/>
      <c r="K1369" s="230"/>
      <c r="L1369" s="235"/>
      <c r="M1369" s="236"/>
      <c r="N1369" s="237"/>
      <c r="O1369" s="237"/>
      <c r="P1369" s="237"/>
      <c r="Q1369" s="237"/>
      <c r="R1369" s="237"/>
      <c r="S1369" s="237"/>
      <c r="T1369" s="238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39" t="s">
        <v>145</v>
      </c>
      <c r="AU1369" s="239" t="s">
        <v>143</v>
      </c>
      <c r="AV1369" s="13" t="s">
        <v>81</v>
      </c>
      <c r="AW1369" s="13" t="s">
        <v>30</v>
      </c>
      <c r="AX1369" s="13" t="s">
        <v>73</v>
      </c>
      <c r="AY1369" s="239" t="s">
        <v>134</v>
      </c>
    </row>
    <row r="1370" s="13" customFormat="1">
      <c r="A1370" s="13"/>
      <c r="B1370" s="229"/>
      <c r="C1370" s="230"/>
      <c r="D1370" s="231" t="s">
        <v>145</v>
      </c>
      <c r="E1370" s="232" t="s">
        <v>1</v>
      </c>
      <c r="F1370" s="233" t="s">
        <v>160</v>
      </c>
      <c r="G1370" s="230"/>
      <c r="H1370" s="232" t="s">
        <v>1</v>
      </c>
      <c r="I1370" s="234"/>
      <c r="J1370" s="230"/>
      <c r="K1370" s="230"/>
      <c r="L1370" s="235"/>
      <c r="M1370" s="236"/>
      <c r="N1370" s="237"/>
      <c r="O1370" s="237"/>
      <c r="P1370" s="237"/>
      <c r="Q1370" s="237"/>
      <c r="R1370" s="237"/>
      <c r="S1370" s="237"/>
      <c r="T1370" s="238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39" t="s">
        <v>145</v>
      </c>
      <c r="AU1370" s="239" t="s">
        <v>143</v>
      </c>
      <c r="AV1370" s="13" t="s">
        <v>81</v>
      </c>
      <c r="AW1370" s="13" t="s">
        <v>30</v>
      </c>
      <c r="AX1370" s="13" t="s">
        <v>73</v>
      </c>
      <c r="AY1370" s="239" t="s">
        <v>134</v>
      </c>
    </row>
    <row r="1371" s="14" customFormat="1">
      <c r="A1371" s="14"/>
      <c r="B1371" s="240"/>
      <c r="C1371" s="241"/>
      <c r="D1371" s="231" t="s">
        <v>145</v>
      </c>
      <c r="E1371" s="242" t="s">
        <v>1</v>
      </c>
      <c r="F1371" s="243" t="s">
        <v>161</v>
      </c>
      <c r="G1371" s="241"/>
      <c r="H1371" s="244">
        <v>6.8529999999999998</v>
      </c>
      <c r="I1371" s="245"/>
      <c r="J1371" s="241"/>
      <c r="K1371" s="241"/>
      <c r="L1371" s="246"/>
      <c r="M1371" s="247"/>
      <c r="N1371" s="248"/>
      <c r="O1371" s="248"/>
      <c r="P1371" s="248"/>
      <c r="Q1371" s="248"/>
      <c r="R1371" s="248"/>
      <c r="S1371" s="248"/>
      <c r="T1371" s="249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50" t="s">
        <v>145</v>
      </c>
      <c r="AU1371" s="250" t="s">
        <v>143</v>
      </c>
      <c r="AV1371" s="14" t="s">
        <v>143</v>
      </c>
      <c r="AW1371" s="14" t="s">
        <v>30</v>
      </c>
      <c r="AX1371" s="14" t="s">
        <v>73</v>
      </c>
      <c r="AY1371" s="250" t="s">
        <v>134</v>
      </c>
    </row>
    <row r="1372" s="13" customFormat="1">
      <c r="A1372" s="13"/>
      <c r="B1372" s="229"/>
      <c r="C1372" s="230"/>
      <c r="D1372" s="231" t="s">
        <v>145</v>
      </c>
      <c r="E1372" s="232" t="s">
        <v>1</v>
      </c>
      <c r="F1372" s="233" t="s">
        <v>162</v>
      </c>
      <c r="G1372" s="230"/>
      <c r="H1372" s="232" t="s">
        <v>1</v>
      </c>
      <c r="I1372" s="234"/>
      <c r="J1372" s="230"/>
      <c r="K1372" s="230"/>
      <c r="L1372" s="235"/>
      <c r="M1372" s="236"/>
      <c r="N1372" s="237"/>
      <c r="O1372" s="237"/>
      <c r="P1372" s="237"/>
      <c r="Q1372" s="237"/>
      <c r="R1372" s="237"/>
      <c r="S1372" s="237"/>
      <c r="T1372" s="238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39" t="s">
        <v>145</v>
      </c>
      <c r="AU1372" s="239" t="s">
        <v>143</v>
      </c>
      <c r="AV1372" s="13" t="s">
        <v>81</v>
      </c>
      <c r="AW1372" s="13" t="s">
        <v>30</v>
      </c>
      <c r="AX1372" s="13" t="s">
        <v>73</v>
      </c>
      <c r="AY1372" s="239" t="s">
        <v>134</v>
      </c>
    </row>
    <row r="1373" s="14" customFormat="1">
      <c r="A1373" s="14"/>
      <c r="B1373" s="240"/>
      <c r="C1373" s="241"/>
      <c r="D1373" s="231" t="s">
        <v>145</v>
      </c>
      <c r="E1373" s="242" t="s">
        <v>1</v>
      </c>
      <c r="F1373" s="243" t="s">
        <v>163</v>
      </c>
      <c r="G1373" s="241"/>
      <c r="H1373" s="244">
        <v>0.58799999999999997</v>
      </c>
      <c r="I1373" s="245"/>
      <c r="J1373" s="241"/>
      <c r="K1373" s="241"/>
      <c r="L1373" s="246"/>
      <c r="M1373" s="247"/>
      <c r="N1373" s="248"/>
      <c r="O1373" s="248"/>
      <c r="P1373" s="248"/>
      <c r="Q1373" s="248"/>
      <c r="R1373" s="248"/>
      <c r="S1373" s="248"/>
      <c r="T1373" s="249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50" t="s">
        <v>145</v>
      </c>
      <c r="AU1373" s="250" t="s">
        <v>143</v>
      </c>
      <c r="AV1373" s="14" t="s">
        <v>143</v>
      </c>
      <c r="AW1373" s="14" t="s">
        <v>30</v>
      </c>
      <c r="AX1373" s="14" t="s">
        <v>73</v>
      </c>
      <c r="AY1373" s="250" t="s">
        <v>134</v>
      </c>
    </row>
    <row r="1374" s="13" customFormat="1">
      <c r="A1374" s="13"/>
      <c r="B1374" s="229"/>
      <c r="C1374" s="230"/>
      <c r="D1374" s="231" t="s">
        <v>145</v>
      </c>
      <c r="E1374" s="232" t="s">
        <v>1</v>
      </c>
      <c r="F1374" s="233" t="s">
        <v>164</v>
      </c>
      <c r="G1374" s="230"/>
      <c r="H1374" s="232" t="s">
        <v>1</v>
      </c>
      <c r="I1374" s="234"/>
      <c r="J1374" s="230"/>
      <c r="K1374" s="230"/>
      <c r="L1374" s="235"/>
      <c r="M1374" s="236"/>
      <c r="N1374" s="237"/>
      <c r="O1374" s="237"/>
      <c r="P1374" s="237"/>
      <c r="Q1374" s="237"/>
      <c r="R1374" s="237"/>
      <c r="S1374" s="237"/>
      <c r="T1374" s="238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39" t="s">
        <v>145</v>
      </c>
      <c r="AU1374" s="239" t="s">
        <v>143</v>
      </c>
      <c r="AV1374" s="13" t="s">
        <v>81</v>
      </c>
      <c r="AW1374" s="13" t="s">
        <v>30</v>
      </c>
      <c r="AX1374" s="13" t="s">
        <v>73</v>
      </c>
      <c r="AY1374" s="239" t="s">
        <v>134</v>
      </c>
    </row>
    <row r="1375" s="14" customFormat="1">
      <c r="A1375" s="14"/>
      <c r="B1375" s="240"/>
      <c r="C1375" s="241"/>
      <c r="D1375" s="231" t="s">
        <v>145</v>
      </c>
      <c r="E1375" s="242" t="s">
        <v>1</v>
      </c>
      <c r="F1375" s="243" t="s">
        <v>165</v>
      </c>
      <c r="G1375" s="241"/>
      <c r="H1375" s="244">
        <v>3.5960000000000001</v>
      </c>
      <c r="I1375" s="245"/>
      <c r="J1375" s="241"/>
      <c r="K1375" s="241"/>
      <c r="L1375" s="246"/>
      <c r="M1375" s="247"/>
      <c r="N1375" s="248"/>
      <c r="O1375" s="248"/>
      <c r="P1375" s="248"/>
      <c r="Q1375" s="248"/>
      <c r="R1375" s="248"/>
      <c r="S1375" s="248"/>
      <c r="T1375" s="249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50" t="s">
        <v>145</v>
      </c>
      <c r="AU1375" s="250" t="s">
        <v>143</v>
      </c>
      <c r="AV1375" s="14" t="s">
        <v>143</v>
      </c>
      <c r="AW1375" s="14" t="s">
        <v>30</v>
      </c>
      <c r="AX1375" s="14" t="s">
        <v>73</v>
      </c>
      <c r="AY1375" s="250" t="s">
        <v>134</v>
      </c>
    </row>
    <row r="1376" s="13" customFormat="1">
      <c r="A1376" s="13"/>
      <c r="B1376" s="229"/>
      <c r="C1376" s="230"/>
      <c r="D1376" s="231" t="s">
        <v>145</v>
      </c>
      <c r="E1376" s="232" t="s">
        <v>1</v>
      </c>
      <c r="F1376" s="233" t="s">
        <v>166</v>
      </c>
      <c r="G1376" s="230"/>
      <c r="H1376" s="232" t="s">
        <v>1</v>
      </c>
      <c r="I1376" s="234"/>
      <c r="J1376" s="230"/>
      <c r="K1376" s="230"/>
      <c r="L1376" s="235"/>
      <c r="M1376" s="236"/>
      <c r="N1376" s="237"/>
      <c r="O1376" s="237"/>
      <c r="P1376" s="237"/>
      <c r="Q1376" s="237"/>
      <c r="R1376" s="237"/>
      <c r="S1376" s="237"/>
      <c r="T1376" s="238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39" t="s">
        <v>145</v>
      </c>
      <c r="AU1376" s="239" t="s">
        <v>143</v>
      </c>
      <c r="AV1376" s="13" t="s">
        <v>81</v>
      </c>
      <c r="AW1376" s="13" t="s">
        <v>30</v>
      </c>
      <c r="AX1376" s="13" t="s">
        <v>73</v>
      </c>
      <c r="AY1376" s="239" t="s">
        <v>134</v>
      </c>
    </row>
    <row r="1377" s="14" customFormat="1">
      <c r="A1377" s="14"/>
      <c r="B1377" s="240"/>
      <c r="C1377" s="241"/>
      <c r="D1377" s="231" t="s">
        <v>145</v>
      </c>
      <c r="E1377" s="242" t="s">
        <v>1</v>
      </c>
      <c r="F1377" s="243" t="s">
        <v>167</v>
      </c>
      <c r="G1377" s="241"/>
      <c r="H1377" s="244">
        <v>21.719999999999999</v>
      </c>
      <c r="I1377" s="245"/>
      <c r="J1377" s="241"/>
      <c r="K1377" s="241"/>
      <c r="L1377" s="246"/>
      <c r="M1377" s="247"/>
      <c r="N1377" s="248"/>
      <c r="O1377" s="248"/>
      <c r="P1377" s="248"/>
      <c r="Q1377" s="248"/>
      <c r="R1377" s="248"/>
      <c r="S1377" s="248"/>
      <c r="T1377" s="249"/>
      <c r="U1377" s="14"/>
      <c r="V1377" s="14"/>
      <c r="W1377" s="14"/>
      <c r="X1377" s="14"/>
      <c r="Y1377" s="14"/>
      <c r="Z1377" s="14"/>
      <c r="AA1377" s="14"/>
      <c r="AB1377" s="14"/>
      <c r="AC1377" s="14"/>
      <c r="AD1377" s="14"/>
      <c r="AE1377" s="14"/>
      <c r="AT1377" s="250" t="s">
        <v>145</v>
      </c>
      <c r="AU1377" s="250" t="s">
        <v>143</v>
      </c>
      <c r="AV1377" s="14" t="s">
        <v>143</v>
      </c>
      <c r="AW1377" s="14" t="s">
        <v>30</v>
      </c>
      <c r="AX1377" s="14" t="s">
        <v>73</v>
      </c>
      <c r="AY1377" s="250" t="s">
        <v>134</v>
      </c>
    </row>
    <row r="1378" s="13" customFormat="1">
      <c r="A1378" s="13"/>
      <c r="B1378" s="229"/>
      <c r="C1378" s="230"/>
      <c r="D1378" s="231" t="s">
        <v>145</v>
      </c>
      <c r="E1378" s="232" t="s">
        <v>1</v>
      </c>
      <c r="F1378" s="233" t="s">
        <v>1637</v>
      </c>
      <c r="G1378" s="230"/>
      <c r="H1378" s="232" t="s">
        <v>1</v>
      </c>
      <c r="I1378" s="234"/>
      <c r="J1378" s="230"/>
      <c r="K1378" s="230"/>
      <c r="L1378" s="235"/>
      <c r="M1378" s="236"/>
      <c r="N1378" s="237"/>
      <c r="O1378" s="237"/>
      <c r="P1378" s="237"/>
      <c r="Q1378" s="237"/>
      <c r="R1378" s="237"/>
      <c r="S1378" s="237"/>
      <c r="T1378" s="238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39" t="s">
        <v>145</v>
      </c>
      <c r="AU1378" s="239" t="s">
        <v>143</v>
      </c>
      <c r="AV1378" s="13" t="s">
        <v>81</v>
      </c>
      <c r="AW1378" s="13" t="s">
        <v>30</v>
      </c>
      <c r="AX1378" s="13" t="s">
        <v>73</v>
      </c>
      <c r="AY1378" s="239" t="s">
        <v>134</v>
      </c>
    </row>
    <row r="1379" s="13" customFormat="1">
      <c r="A1379" s="13"/>
      <c r="B1379" s="229"/>
      <c r="C1379" s="230"/>
      <c r="D1379" s="231" t="s">
        <v>145</v>
      </c>
      <c r="E1379" s="232" t="s">
        <v>1</v>
      </c>
      <c r="F1379" s="233" t="s">
        <v>160</v>
      </c>
      <c r="G1379" s="230"/>
      <c r="H1379" s="232" t="s">
        <v>1</v>
      </c>
      <c r="I1379" s="234"/>
      <c r="J1379" s="230"/>
      <c r="K1379" s="230"/>
      <c r="L1379" s="235"/>
      <c r="M1379" s="236"/>
      <c r="N1379" s="237"/>
      <c r="O1379" s="237"/>
      <c r="P1379" s="237"/>
      <c r="Q1379" s="237"/>
      <c r="R1379" s="237"/>
      <c r="S1379" s="237"/>
      <c r="T1379" s="238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39" t="s">
        <v>145</v>
      </c>
      <c r="AU1379" s="239" t="s">
        <v>143</v>
      </c>
      <c r="AV1379" s="13" t="s">
        <v>81</v>
      </c>
      <c r="AW1379" s="13" t="s">
        <v>30</v>
      </c>
      <c r="AX1379" s="13" t="s">
        <v>73</v>
      </c>
      <c r="AY1379" s="239" t="s">
        <v>134</v>
      </c>
    </row>
    <row r="1380" s="14" customFormat="1">
      <c r="A1380" s="14"/>
      <c r="B1380" s="240"/>
      <c r="C1380" s="241"/>
      <c r="D1380" s="231" t="s">
        <v>145</v>
      </c>
      <c r="E1380" s="242" t="s">
        <v>1</v>
      </c>
      <c r="F1380" s="243" t="s">
        <v>189</v>
      </c>
      <c r="G1380" s="241"/>
      <c r="H1380" s="244">
        <v>39.274000000000001</v>
      </c>
      <c r="I1380" s="245"/>
      <c r="J1380" s="241"/>
      <c r="K1380" s="241"/>
      <c r="L1380" s="246"/>
      <c r="M1380" s="247"/>
      <c r="N1380" s="248"/>
      <c r="O1380" s="248"/>
      <c r="P1380" s="248"/>
      <c r="Q1380" s="248"/>
      <c r="R1380" s="248"/>
      <c r="S1380" s="248"/>
      <c r="T1380" s="249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50" t="s">
        <v>145</v>
      </c>
      <c r="AU1380" s="250" t="s">
        <v>143</v>
      </c>
      <c r="AV1380" s="14" t="s">
        <v>143</v>
      </c>
      <c r="AW1380" s="14" t="s">
        <v>30</v>
      </c>
      <c r="AX1380" s="14" t="s">
        <v>73</v>
      </c>
      <c r="AY1380" s="250" t="s">
        <v>134</v>
      </c>
    </row>
    <row r="1381" s="13" customFormat="1">
      <c r="A1381" s="13"/>
      <c r="B1381" s="229"/>
      <c r="C1381" s="230"/>
      <c r="D1381" s="231" t="s">
        <v>145</v>
      </c>
      <c r="E1381" s="232" t="s">
        <v>1</v>
      </c>
      <c r="F1381" s="233" t="s">
        <v>162</v>
      </c>
      <c r="G1381" s="230"/>
      <c r="H1381" s="232" t="s">
        <v>1</v>
      </c>
      <c r="I1381" s="234"/>
      <c r="J1381" s="230"/>
      <c r="K1381" s="230"/>
      <c r="L1381" s="235"/>
      <c r="M1381" s="236"/>
      <c r="N1381" s="237"/>
      <c r="O1381" s="237"/>
      <c r="P1381" s="237"/>
      <c r="Q1381" s="237"/>
      <c r="R1381" s="237"/>
      <c r="S1381" s="237"/>
      <c r="T1381" s="238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39" t="s">
        <v>145</v>
      </c>
      <c r="AU1381" s="239" t="s">
        <v>143</v>
      </c>
      <c r="AV1381" s="13" t="s">
        <v>81</v>
      </c>
      <c r="AW1381" s="13" t="s">
        <v>30</v>
      </c>
      <c r="AX1381" s="13" t="s">
        <v>73</v>
      </c>
      <c r="AY1381" s="239" t="s">
        <v>134</v>
      </c>
    </row>
    <row r="1382" s="14" customFormat="1">
      <c r="A1382" s="14"/>
      <c r="B1382" s="240"/>
      <c r="C1382" s="241"/>
      <c r="D1382" s="231" t="s">
        <v>145</v>
      </c>
      <c r="E1382" s="242" t="s">
        <v>1</v>
      </c>
      <c r="F1382" s="243" t="s">
        <v>190</v>
      </c>
      <c r="G1382" s="241"/>
      <c r="H1382" s="244">
        <v>8.2330000000000005</v>
      </c>
      <c r="I1382" s="245"/>
      <c r="J1382" s="241"/>
      <c r="K1382" s="241"/>
      <c r="L1382" s="246"/>
      <c r="M1382" s="247"/>
      <c r="N1382" s="248"/>
      <c r="O1382" s="248"/>
      <c r="P1382" s="248"/>
      <c r="Q1382" s="248"/>
      <c r="R1382" s="248"/>
      <c r="S1382" s="248"/>
      <c r="T1382" s="249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50" t="s">
        <v>145</v>
      </c>
      <c r="AU1382" s="250" t="s">
        <v>143</v>
      </c>
      <c r="AV1382" s="14" t="s">
        <v>143</v>
      </c>
      <c r="AW1382" s="14" t="s">
        <v>30</v>
      </c>
      <c r="AX1382" s="14" t="s">
        <v>73</v>
      </c>
      <c r="AY1382" s="250" t="s">
        <v>134</v>
      </c>
    </row>
    <row r="1383" s="13" customFormat="1">
      <c r="A1383" s="13"/>
      <c r="B1383" s="229"/>
      <c r="C1383" s="230"/>
      <c r="D1383" s="231" t="s">
        <v>145</v>
      </c>
      <c r="E1383" s="232" t="s">
        <v>1</v>
      </c>
      <c r="F1383" s="233" t="s">
        <v>164</v>
      </c>
      <c r="G1383" s="230"/>
      <c r="H1383" s="232" t="s">
        <v>1</v>
      </c>
      <c r="I1383" s="234"/>
      <c r="J1383" s="230"/>
      <c r="K1383" s="230"/>
      <c r="L1383" s="235"/>
      <c r="M1383" s="236"/>
      <c r="N1383" s="237"/>
      <c r="O1383" s="237"/>
      <c r="P1383" s="237"/>
      <c r="Q1383" s="237"/>
      <c r="R1383" s="237"/>
      <c r="S1383" s="237"/>
      <c r="T1383" s="238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39" t="s">
        <v>145</v>
      </c>
      <c r="AU1383" s="239" t="s">
        <v>143</v>
      </c>
      <c r="AV1383" s="13" t="s">
        <v>81</v>
      </c>
      <c r="AW1383" s="13" t="s">
        <v>30</v>
      </c>
      <c r="AX1383" s="13" t="s">
        <v>73</v>
      </c>
      <c r="AY1383" s="239" t="s">
        <v>134</v>
      </c>
    </row>
    <row r="1384" s="14" customFormat="1">
      <c r="A1384" s="14"/>
      <c r="B1384" s="240"/>
      <c r="C1384" s="241"/>
      <c r="D1384" s="231" t="s">
        <v>145</v>
      </c>
      <c r="E1384" s="242" t="s">
        <v>1</v>
      </c>
      <c r="F1384" s="243" t="s">
        <v>191</v>
      </c>
      <c r="G1384" s="241"/>
      <c r="H1384" s="244">
        <v>21.138000000000002</v>
      </c>
      <c r="I1384" s="245"/>
      <c r="J1384" s="241"/>
      <c r="K1384" s="241"/>
      <c r="L1384" s="246"/>
      <c r="M1384" s="247"/>
      <c r="N1384" s="248"/>
      <c r="O1384" s="248"/>
      <c r="P1384" s="248"/>
      <c r="Q1384" s="248"/>
      <c r="R1384" s="248"/>
      <c r="S1384" s="248"/>
      <c r="T1384" s="249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50" t="s">
        <v>145</v>
      </c>
      <c r="AU1384" s="250" t="s">
        <v>143</v>
      </c>
      <c r="AV1384" s="14" t="s">
        <v>143</v>
      </c>
      <c r="AW1384" s="14" t="s">
        <v>30</v>
      </c>
      <c r="AX1384" s="14" t="s">
        <v>73</v>
      </c>
      <c r="AY1384" s="250" t="s">
        <v>134</v>
      </c>
    </row>
    <row r="1385" s="13" customFormat="1">
      <c r="A1385" s="13"/>
      <c r="B1385" s="229"/>
      <c r="C1385" s="230"/>
      <c r="D1385" s="231" t="s">
        <v>145</v>
      </c>
      <c r="E1385" s="232" t="s">
        <v>1</v>
      </c>
      <c r="F1385" s="233" t="s">
        <v>166</v>
      </c>
      <c r="G1385" s="230"/>
      <c r="H1385" s="232" t="s">
        <v>1</v>
      </c>
      <c r="I1385" s="234"/>
      <c r="J1385" s="230"/>
      <c r="K1385" s="230"/>
      <c r="L1385" s="235"/>
      <c r="M1385" s="236"/>
      <c r="N1385" s="237"/>
      <c r="O1385" s="237"/>
      <c r="P1385" s="237"/>
      <c r="Q1385" s="237"/>
      <c r="R1385" s="237"/>
      <c r="S1385" s="237"/>
      <c r="T1385" s="238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39" t="s">
        <v>145</v>
      </c>
      <c r="AU1385" s="239" t="s">
        <v>143</v>
      </c>
      <c r="AV1385" s="13" t="s">
        <v>81</v>
      </c>
      <c r="AW1385" s="13" t="s">
        <v>30</v>
      </c>
      <c r="AX1385" s="13" t="s">
        <v>73</v>
      </c>
      <c r="AY1385" s="239" t="s">
        <v>134</v>
      </c>
    </row>
    <row r="1386" s="14" customFormat="1">
      <c r="A1386" s="14"/>
      <c r="B1386" s="240"/>
      <c r="C1386" s="241"/>
      <c r="D1386" s="231" t="s">
        <v>145</v>
      </c>
      <c r="E1386" s="242" t="s">
        <v>1</v>
      </c>
      <c r="F1386" s="243" t="s">
        <v>192</v>
      </c>
      <c r="G1386" s="241"/>
      <c r="H1386" s="244">
        <v>47.311</v>
      </c>
      <c r="I1386" s="245"/>
      <c r="J1386" s="241"/>
      <c r="K1386" s="241"/>
      <c r="L1386" s="246"/>
      <c r="M1386" s="247"/>
      <c r="N1386" s="248"/>
      <c r="O1386" s="248"/>
      <c r="P1386" s="248"/>
      <c r="Q1386" s="248"/>
      <c r="R1386" s="248"/>
      <c r="S1386" s="248"/>
      <c r="T1386" s="249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50" t="s">
        <v>145</v>
      </c>
      <c r="AU1386" s="250" t="s">
        <v>143</v>
      </c>
      <c r="AV1386" s="14" t="s">
        <v>143</v>
      </c>
      <c r="AW1386" s="14" t="s">
        <v>30</v>
      </c>
      <c r="AX1386" s="14" t="s">
        <v>73</v>
      </c>
      <c r="AY1386" s="250" t="s">
        <v>134</v>
      </c>
    </row>
    <row r="1387" s="13" customFormat="1">
      <c r="A1387" s="13"/>
      <c r="B1387" s="229"/>
      <c r="C1387" s="230"/>
      <c r="D1387" s="231" t="s">
        <v>145</v>
      </c>
      <c r="E1387" s="232" t="s">
        <v>1</v>
      </c>
      <c r="F1387" s="233" t="s">
        <v>193</v>
      </c>
      <c r="G1387" s="230"/>
      <c r="H1387" s="232" t="s">
        <v>1</v>
      </c>
      <c r="I1387" s="234"/>
      <c r="J1387" s="230"/>
      <c r="K1387" s="230"/>
      <c r="L1387" s="235"/>
      <c r="M1387" s="236"/>
      <c r="N1387" s="237"/>
      <c r="O1387" s="237"/>
      <c r="P1387" s="237"/>
      <c r="Q1387" s="237"/>
      <c r="R1387" s="237"/>
      <c r="S1387" s="237"/>
      <c r="T1387" s="238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39" t="s">
        <v>145</v>
      </c>
      <c r="AU1387" s="239" t="s">
        <v>143</v>
      </c>
      <c r="AV1387" s="13" t="s">
        <v>81</v>
      </c>
      <c r="AW1387" s="13" t="s">
        <v>30</v>
      </c>
      <c r="AX1387" s="13" t="s">
        <v>73</v>
      </c>
      <c r="AY1387" s="239" t="s">
        <v>134</v>
      </c>
    </row>
    <row r="1388" s="14" customFormat="1">
      <c r="A1388" s="14"/>
      <c r="B1388" s="240"/>
      <c r="C1388" s="241"/>
      <c r="D1388" s="231" t="s">
        <v>145</v>
      </c>
      <c r="E1388" s="242" t="s">
        <v>1</v>
      </c>
      <c r="F1388" s="243" t="s">
        <v>194</v>
      </c>
      <c r="G1388" s="241"/>
      <c r="H1388" s="244">
        <v>-15.523999999999999</v>
      </c>
      <c r="I1388" s="245"/>
      <c r="J1388" s="241"/>
      <c r="K1388" s="241"/>
      <c r="L1388" s="246"/>
      <c r="M1388" s="247"/>
      <c r="N1388" s="248"/>
      <c r="O1388" s="248"/>
      <c r="P1388" s="248"/>
      <c r="Q1388" s="248"/>
      <c r="R1388" s="248"/>
      <c r="S1388" s="248"/>
      <c r="T1388" s="249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50" t="s">
        <v>145</v>
      </c>
      <c r="AU1388" s="250" t="s">
        <v>143</v>
      </c>
      <c r="AV1388" s="14" t="s">
        <v>143</v>
      </c>
      <c r="AW1388" s="14" t="s">
        <v>30</v>
      </c>
      <c r="AX1388" s="14" t="s">
        <v>73</v>
      </c>
      <c r="AY1388" s="250" t="s">
        <v>134</v>
      </c>
    </row>
    <row r="1389" s="15" customFormat="1">
      <c r="A1389" s="15"/>
      <c r="B1389" s="251"/>
      <c r="C1389" s="252"/>
      <c r="D1389" s="231" t="s">
        <v>145</v>
      </c>
      <c r="E1389" s="253" t="s">
        <v>1</v>
      </c>
      <c r="F1389" s="254" t="s">
        <v>168</v>
      </c>
      <c r="G1389" s="252"/>
      <c r="H1389" s="255">
        <v>133.18899999999999</v>
      </c>
      <c r="I1389" s="256"/>
      <c r="J1389" s="252"/>
      <c r="K1389" s="252"/>
      <c r="L1389" s="257"/>
      <c r="M1389" s="258"/>
      <c r="N1389" s="259"/>
      <c r="O1389" s="259"/>
      <c r="P1389" s="259"/>
      <c r="Q1389" s="259"/>
      <c r="R1389" s="259"/>
      <c r="S1389" s="259"/>
      <c r="T1389" s="260"/>
      <c r="U1389" s="15"/>
      <c r="V1389" s="15"/>
      <c r="W1389" s="15"/>
      <c r="X1389" s="15"/>
      <c r="Y1389" s="15"/>
      <c r="Z1389" s="15"/>
      <c r="AA1389" s="15"/>
      <c r="AB1389" s="15"/>
      <c r="AC1389" s="15"/>
      <c r="AD1389" s="15"/>
      <c r="AE1389" s="15"/>
      <c r="AT1389" s="261" t="s">
        <v>145</v>
      </c>
      <c r="AU1389" s="261" t="s">
        <v>143</v>
      </c>
      <c r="AV1389" s="15" t="s">
        <v>142</v>
      </c>
      <c r="AW1389" s="15" t="s">
        <v>30</v>
      </c>
      <c r="AX1389" s="15" t="s">
        <v>81</v>
      </c>
      <c r="AY1389" s="261" t="s">
        <v>134</v>
      </c>
    </row>
    <row r="1390" s="2" customFormat="1" ht="33" customHeight="1">
      <c r="A1390" s="38"/>
      <c r="B1390" s="39"/>
      <c r="C1390" s="215" t="s">
        <v>1673</v>
      </c>
      <c r="D1390" s="215" t="s">
        <v>138</v>
      </c>
      <c r="E1390" s="216" t="s">
        <v>1674</v>
      </c>
      <c r="F1390" s="217" t="s">
        <v>1675</v>
      </c>
      <c r="G1390" s="218" t="s">
        <v>151</v>
      </c>
      <c r="H1390" s="219">
        <v>133.18899999999999</v>
      </c>
      <c r="I1390" s="220"/>
      <c r="J1390" s="221">
        <f>ROUND(I1390*H1390,2)</f>
        <v>0</v>
      </c>
      <c r="K1390" s="222"/>
      <c r="L1390" s="44"/>
      <c r="M1390" s="223" t="s">
        <v>1</v>
      </c>
      <c r="N1390" s="224" t="s">
        <v>39</v>
      </c>
      <c r="O1390" s="91"/>
      <c r="P1390" s="225">
        <f>O1390*H1390</f>
        <v>0</v>
      </c>
      <c r="Q1390" s="225">
        <v>0.00025999999999999998</v>
      </c>
      <c r="R1390" s="225">
        <f>Q1390*H1390</f>
        <v>0.034629139999999996</v>
      </c>
      <c r="S1390" s="225">
        <v>0</v>
      </c>
      <c r="T1390" s="226">
        <f>S1390*H1390</f>
        <v>0</v>
      </c>
      <c r="U1390" s="38"/>
      <c r="V1390" s="38"/>
      <c r="W1390" s="38"/>
      <c r="X1390" s="38"/>
      <c r="Y1390" s="38"/>
      <c r="Z1390" s="38"/>
      <c r="AA1390" s="38"/>
      <c r="AB1390" s="38"/>
      <c r="AC1390" s="38"/>
      <c r="AD1390" s="38"/>
      <c r="AE1390" s="38"/>
      <c r="AR1390" s="227" t="s">
        <v>195</v>
      </c>
      <c r="AT1390" s="227" t="s">
        <v>138</v>
      </c>
      <c r="AU1390" s="227" t="s">
        <v>143</v>
      </c>
      <c r="AY1390" s="17" t="s">
        <v>134</v>
      </c>
      <c r="BE1390" s="228">
        <f>IF(N1390="základní",J1390,0)</f>
        <v>0</v>
      </c>
      <c r="BF1390" s="228">
        <f>IF(N1390="snížená",J1390,0)</f>
        <v>0</v>
      </c>
      <c r="BG1390" s="228">
        <f>IF(N1390="zákl. přenesená",J1390,0)</f>
        <v>0</v>
      </c>
      <c r="BH1390" s="228">
        <f>IF(N1390="sníž. přenesená",J1390,0)</f>
        <v>0</v>
      </c>
      <c r="BI1390" s="228">
        <f>IF(N1390="nulová",J1390,0)</f>
        <v>0</v>
      </c>
      <c r="BJ1390" s="17" t="s">
        <v>143</v>
      </c>
      <c r="BK1390" s="228">
        <f>ROUND(I1390*H1390,2)</f>
        <v>0</v>
      </c>
      <c r="BL1390" s="17" t="s">
        <v>195</v>
      </c>
      <c r="BM1390" s="227" t="s">
        <v>1676</v>
      </c>
    </row>
    <row r="1391" s="13" customFormat="1">
      <c r="A1391" s="13"/>
      <c r="B1391" s="229"/>
      <c r="C1391" s="230"/>
      <c r="D1391" s="231" t="s">
        <v>145</v>
      </c>
      <c r="E1391" s="232" t="s">
        <v>1</v>
      </c>
      <c r="F1391" s="233" t="s">
        <v>1636</v>
      </c>
      <c r="G1391" s="230"/>
      <c r="H1391" s="232" t="s">
        <v>1</v>
      </c>
      <c r="I1391" s="234"/>
      <c r="J1391" s="230"/>
      <c r="K1391" s="230"/>
      <c r="L1391" s="235"/>
      <c r="M1391" s="236"/>
      <c r="N1391" s="237"/>
      <c r="O1391" s="237"/>
      <c r="P1391" s="237"/>
      <c r="Q1391" s="237"/>
      <c r="R1391" s="237"/>
      <c r="S1391" s="237"/>
      <c r="T1391" s="238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39" t="s">
        <v>145</v>
      </c>
      <c r="AU1391" s="239" t="s">
        <v>143</v>
      </c>
      <c r="AV1391" s="13" t="s">
        <v>81</v>
      </c>
      <c r="AW1391" s="13" t="s">
        <v>30</v>
      </c>
      <c r="AX1391" s="13" t="s">
        <v>73</v>
      </c>
      <c r="AY1391" s="239" t="s">
        <v>134</v>
      </c>
    </row>
    <row r="1392" s="13" customFormat="1">
      <c r="A1392" s="13"/>
      <c r="B1392" s="229"/>
      <c r="C1392" s="230"/>
      <c r="D1392" s="231" t="s">
        <v>145</v>
      </c>
      <c r="E1392" s="232" t="s">
        <v>1</v>
      </c>
      <c r="F1392" s="233" t="s">
        <v>160</v>
      </c>
      <c r="G1392" s="230"/>
      <c r="H1392" s="232" t="s">
        <v>1</v>
      </c>
      <c r="I1392" s="234"/>
      <c r="J1392" s="230"/>
      <c r="K1392" s="230"/>
      <c r="L1392" s="235"/>
      <c r="M1392" s="236"/>
      <c r="N1392" s="237"/>
      <c r="O1392" s="237"/>
      <c r="P1392" s="237"/>
      <c r="Q1392" s="237"/>
      <c r="R1392" s="237"/>
      <c r="S1392" s="237"/>
      <c r="T1392" s="238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39" t="s">
        <v>145</v>
      </c>
      <c r="AU1392" s="239" t="s">
        <v>143</v>
      </c>
      <c r="AV1392" s="13" t="s">
        <v>81</v>
      </c>
      <c r="AW1392" s="13" t="s">
        <v>30</v>
      </c>
      <c r="AX1392" s="13" t="s">
        <v>73</v>
      </c>
      <c r="AY1392" s="239" t="s">
        <v>134</v>
      </c>
    </row>
    <row r="1393" s="14" customFormat="1">
      <c r="A1393" s="14"/>
      <c r="B1393" s="240"/>
      <c r="C1393" s="241"/>
      <c r="D1393" s="231" t="s">
        <v>145</v>
      </c>
      <c r="E1393" s="242" t="s">
        <v>1</v>
      </c>
      <c r="F1393" s="243" t="s">
        <v>161</v>
      </c>
      <c r="G1393" s="241"/>
      <c r="H1393" s="244">
        <v>6.8529999999999998</v>
      </c>
      <c r="I1393" s="245"/>
      <c r="J1393" s="241"/>
      <c r="K1393" s="241"/>
      <c r="L1393" s="246"/>
      <c r="M1393" s="247"/>
      <c r="N1393" s="248"/>
      <c r="O1393" s="248"/>
      <c r="P1393" s="248"/>
      <c r="Q1393" s="248"/>
      <c r="R1393" s="248"/>
      <c r="S1393" s="248"/>
      <c r="T1393" s="249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50" t="s">
        <v>145</v>
      </c>
      <c r="AU1393" s="250" t="s">
        <v>143</v>
      </c>
      <c r="AV1393" s="14" t="s">
        <v>143</v>
      </c>
      <c r="AW1393" s="14" t="s">
        <v>30</v>
      </c>
      <c r="AX1393" s="14" t="s">
        <v>73</v>
      </c>
      <c r="AY1393" s="250" t="s">
        <v>134</v>
      </c>
    </row>
    <row r="1394" s="13" customFormat="1">
      <c r="A1394" s="13"/>
      <c r="B1394" s="229"/>
      <c r="C1394" s="230"/>
      <c r="D1394" s="231" t="s">
        <v>145</v>
      </c>
      <c r="E1394" s="232" t="s">
        <v>1</v>
      </c>
      <c r="F1394" s="233" t="s">
        <v>162</v>
      </c>
      <c r="G1394" s="230"/>
      <c r="H1394" s="232" t="s">
        <v>1</v>
      </c>
      <c r="I1394" s="234"/>
      <c r="J1394" s="230"/>
      <c r="K1394" s="230"/>
      <c r="L1394" s="235"/>
      <c r="M1394" s="236"/>
      <c r="N1394" s="237"/>
      <c r="O1394" s="237"/>
      <c r="P1394" s="237"/>
      <c r="Q1394" s="237"/>
      <c r="R1394" s="237"/>
      <c r="S1394" s="237"/>
      <c r="T1394" s="238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39" t="s">
        <v>145</v>
      </c>
      <c r="AU1394" s="239" t="s">
        <v>143</v>
      </c>
      <c r="AV1394" s="13" t="s">
        <v>81</v>
      </c>
      <c r="AW1394" s="13" t="s">
        <v>30</v>
      </c>
      <c r="AX1394" s="13" t="s">
        <v>73</v>
      </c>
      <c r="AY1394" s="239" t="s">
        <v>134</v>
      </c>
    </row>
    <row r="1395" s="14" customFormat="1">
      <c r="A1395" s="14"/>
      <c r="B1395" s="240"/>
      <c r="C1395" s="241"/>
      <c r="D1395" s="231" t="s">
        <v>145</v>
      </c>
      <c r="E1395" s="242" t="s">
        <v>1</v>
      </c>
      <c r="F1395" s="243" t="s">
        <v>163</v>
      </c>
      <c r="G1395" s="241"/>
      <c r="H1395" s="244">
        <v>0.58799999999999997</v>
      </c>
      <c r="I1395" s="245"/>
      <c r="J1395" s="241"/>
      <c r="K1395" s="241"/>
      <c r="L1395" s="246"/>
      <c r="M1395" s="247"/>
      <c r="N1395" s="248"/>
      <c r="O1395" s="248"/>
      <c r="P1395" s="248"/>
      <c r="Q1395" s="248"/>
      <c r="R1395" s="248"/>
      <c r="S1395" s="248"/>
      <c r="T1395" s="249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50" t="s">
        <v>145</v>
      </c>
      <c r="AU1395" s="250" t="s">
        <v>143</v>
      </c>
      <c r="AV1395" s="14" t="s">
        <v>143</v>
      </c>
      <c r="AW1395" s="14" t="s">
        <v>30</v>
      </c>
      <c r="AX1395" s="14" t="s">
        <v>73</v>
      </c>
      <c r="AY1395" s="250" t="s">
        <v>134</v>
      </c>
    </row>
    <row r="1396" s="13" customFormat="1">
      <c r="A1396" s="13"/>
      <c r="B1396" s="229"/>
      <c r="C1396" s="230"/>
      <c r="D1396" s="231" t="s">
        <v>145</v>
      </c>
      <c r="E1396" s="232" t="s">
        <v>1</v>
      </c>
      <c r="F1396" s="233" t="s">
        <v>164</v>
      </c>
      <c r="G1396" s="230"/>
      <c r="H1396" s="232" t="s">
        <v>1</v>
      </c>
      <c r="I1396" s="234"/>
      <c r="J1396" s="230"/>
      <c r="K1396" s="230"/>
      <c r="L1396" s="235"/>
      <c r="M1396" s="236"/>
      <c r="N1396" s="237"/>
      <c r="O1396" s="237"/>
      <c r="P1396" s="237"/>
      <c r="Q1396" s="237"/>
      <c r="R1396" s="237"/>
      <c r="S1396" s="237"/>
      <c r="T1396" s="238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39" t="s">
        <v>145</v>
      </c>
      <c r="AU1396" s="239" t="s">
        <v>143</v>
      </c>
      <c r="AV1396" s="13" t="s">
        <v>81</v>
      </c>
      <c r="AW1396" s="13" t="s">
        <v>30</v>
      </c>
      <c r="AX1396" s="13" t="s">
        <v>73</v>
      </c>
      <c r="AY1396" s="239" t="s">
        <v>134</v>
      </c>
    </row>
    <row r="1397" s="14" customFormat="1">
      <c r="A1397" s="14"/>
      <c r="B1397" s="240"/>
      <c r="C1397" s="241"/>
      <c r="D1397" s="231" t="s">
        <v>145</v>
      </c>
      <c r="E1397" s="242" t="s">
        <v>1</v>
      </c>
      <c r="F1397" s="243" t="s">
        <v>165</v>
      </c>
      <c r="G1397" s="241"/>
      <c r="H1397" s="244">
        <v>3.5960000000000001</v>
      </c>
      <c r="I1397" s="245"/>
      <c r="J1397" s="241"/>
      <c r="K1397" s="241"/>
      <c r="L1397" s="246"/>
      <c r="M1397" s="247"/>
      <c r="N1397" s="248"/>
      <c r="O1397" s="248"/>
      <c r="P1397" s="248"/>
      <c r="Q1397" s="248"/>
      <c r="R1397" s="248"/>
      <c r="S1397" s="248"/>
      <c r="T1397" s="249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50" t="s">
        <v>145</v>
      </c>
      <c r="AU1397" s="250" t="s">
        <v>143</v>
      </c>
      <c r="AV1397" s="14" t="s">
        <v>143</v>
      </c>
      <c r="AW1397" s="14" t="s">
        <v>30</v>
      </c>
      <c r="AX1397" s="14" t="s">
        <v>73</v>
      </c>
      <c r="AY1397" s="250" t="s">
        <v>134</v>
      </c>
    </row>
    <row r="1398" s="13" customFormat="1">
      <c r="A1398" s="13"/>
      <c r="B1398" s="229"/>
      <c r="C1398" s="230"/>
      <c r="D1398" s="231" t="s">
        <v>145</v>
      </c>
      <c r="E1398" s="232" t="s">
        <v>1</v>
      </c>
      <c r="F1398" s="233" t="s">
        <v>166</v>
      </c>
      <c r="G1398" s="230"/>
      <c r="H1398" s="232" t="s">
        <v>1</v>
      </c>
      <c r="I1398" s="234"/>
      <c r="J1398" s="230"/>
      <c r="K1398" s="230"/>
      <c r="L1398" s="235"/>
      <c r="M1398" s="236"/>
      <c r="N1398" s="237"/>
      <c r="O1398" s="237"/>
      <c r="P1398" s="237"/>
      <c r="Q1398" s="237"/>
      <c r="R1398" s="237"/>
      <c r="S1398" s="237"/>
      <c r="T1398" s="238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39" t="s">
        <v>145</v>
      </c>
      <c r="AU1398" s="239" t="s">
        <v>143</v>
      </c>
      <c r="AV1398" s="13" t="s">
        <v>81</v>
      </c>
      <c r="AW1398" s="13" t="s">
        <v>30</v>
      </c>
      <c r="AX1398" s="13" t="s">
        <v>73</v>
      </c>
      <c r="AY1398" s="239" t="s">
        <v>134</v>
      </c>
    </row>
    <row r="1399" s="14" customFormat="1">
      <c r="A1399" s="14"/>
      <c r="B1399" s="240"/>
      <c r="C1399" s="241"/>
      <c r="D1399" s="231" t="s">
        <v>145</v>
      </c>
      <c r="E1399" s="242" t="s">
        <v>1</v>
      </c>
      <c r="F1399" s="243" t="s">
        <v>167</v>
      </c>
      <c r="G1399" s="241"/>
      <c r="H1399" s="244">
        <v>21.719999999999999</v>
      </c>
      <c r="I1399" s="245"/>
      <c r="J1399" s="241"/>
      <c r="K1399" s="241"/>
      <c r="L1399" s="246"/>
      <c r="M1399" s="247"/>
      <c r="N1399" s="248"/>
      <c r="O1399" s="248"/>
      <c r="P1399" s="248"/>
      <c r="Q1399" s="248"/>
      <c r="R1399" s="248"/>
      <c r="S1399" s="248"/>
      <c r="T1399" s="249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50" t="s">
        <v>145</v>
      </c>
      <c r="AU1399" s="250" t="s">
        <v>143</v>
      </c>
      <c r="AV1399" s="14" t="s">
        <v>143</v>
      </c>
      <c r="AW1399" s="14" t="s">
        <v>30</v>
      </c>
      <c r="AX1399" s="14" t="s">
        <v>73</v>
      </c>
      <c r="AY1399" s="250" t="s">
        <v>134</v>
      </c>
    </row>
    <row r="1400" s="13" customFormat="1">
      <c r="A1400" s="13"/>
      <c r="B1400" s="229"/>
      <c r="C1400" s="230"/>
      <c r="D1400" s="231" t="s">
        <v>145</v>
      </c>
      <c r="E1400" s="232" t="s">
        <v>1</v>
      </c>
      <c r="F1400" s="233" t="s">
        <v>1637</v>
      </c>
      <c r="G1400" s="230"/>
      <c r="H1400" s="232" t="s">
        <v>1</v>
      </c>
      <c r="I1400" s="234"/>
      <c r="J1400" s="230"/>
      <c r="K1400" s="230"/>
      <c r="L1400" s="235"/>
      <c r="M1400" s="236"/>
      <c r="N1400" s="237"/>
      <c r="O1400" s="237"/>
      <c r="P1400" s="237"/>
      <c r="Q1400" s="237"/>
      <c r="R1400" s="237"/>
      <c r="S1400" s="237"/>
      <c r="T1400" s="238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39" t="s">
        <v>145</v>
      </c>
      <c r="AU1400" s="239" t="s">
        <v>143</v>
      </c>
      <c r="AV1400" s="13" t="s">
        <v>81</v>
      </c>
      <c r="AW1400" s="13" t="s">
        <v>30</v>
      </c>
      <c r="AX1400" s="13" t="s">
        <v>73</v>
      </c>
      <c r="AY1400" s="239" t="s">
        <v>134</v>
      </c>
    </row>
    <row r="1401" s="13" customFormat="1">
      <c r="A1401" s="13"/>
      <c r="B1401" s="229"/>
      <c r="C1401" s="230"/>
      <c r="D1401" s="231" t="s">
        <v>145</v>
      </c>
      <c r="E1401" s="232" t="s">
        <v>1</v>
      </c>
      <c r="F1401" s="233" t="s">
        <v>160</v>
      </c>
      <c r="G1401" s="230"/>
      <c r="H1401" s="232" t="s">
        <v>1</v>
      </c>
      <c r="I1401" s="234"/>
      <c r="J1401" s="230"/>
      <c r="K1401" s="230"/>
      <c r="L1401" s="235"/>
      <c r="M1401" s="236"/>
      <c r="N1401" s="237"/>
      <c r="O1401" s="237"/>
      <c r="P1401" s="237"/>
      <c r="Q1401" s="237"/>
      <c r="R1401" s="237"/>
      <c r="S1401" s="237"/>
      <c r="T1401" s="238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39" t="s">
        <v>145</v>
      </c>
      <c r="AU1401" s="239" t="s">
        <v>143</v>
      </c>
      <c r="AV1401" s="13" t="s">
        <v>81</v>
      </c>
      <c r="AW1401" s="13" t="s">
        <v>30</v>
      </c>
      <c r="AX1401" s="13" t="s">
        <v>73</v>
      </c>
      <c r="AY1401" s="239" t="s">
        <v>134</v>
      </c>
    </row>
    <row r="1402" s="14" customFormat="1">
      <c r="A1402" s="14"/>
      <c r="B1402" s="240"/>
      <c r="C1402" s="241"/>
      <c r="D1402" s="231" t="s">
        <v>145</v>
      </c>
      <c r="E1402" s="242" t="s">
        <v>1</v>
      </c>
      <c r="F1402" s="243" t="s">
        <v>189</v>
      </c>
      <c r="G1402" s="241"/>
      <c r="H1402" s="244">
        <v>39.274000000000001</v>
      </c>
      <c r="I1402" s="245"/>
      <c r="J1402" s="241"/>
      <c r="K1402" s="241"/>
      <c r="L1402" s="246"/>
      <c r="M1402" s="247"/>
      <c r="N1402" s="248"/>
      <c r="O1402" s="248"/>
      <c r="P1402" s="248"/>
      <c r="Q1402" s="248"/>
      <c r="R1402" s="248"/>
      <c r="S1402" s="248"/>
      <c r="T1402" s="249"/>
      <c r="U1402" s="14"/>
      <c r="V1402" s="14"/>
      <c r="W1402" s="14"/>
      <c r="X1402" s="14"/>
      <c r="Y1402" s="14"/>
      <c r="Z1402" s="14"/>
      <c r="AA1402" s="14"/>
      <c r="AB1402" s="14"/>
      <c r="AC1402" s="14"/>
      <c r="AD1402" s="14"/>
      <c r="AE1402" s="14"/>
      <c r="AT1402" s="250" t="s">
        <v>145</v>
      </c>
      <c r="AU1402" s="250" t="s">
        <v>143</v>
      </c>
      <c r="AV1402" s="14" t="s">
        <v>143</v>
      </c>
      <c r="AW1402" s="14" t="s">
        <v>30</v>
      </c>
      <c r="AX1402" s="14" t="s">
        <v>73</v>
      </c>
      <c r="AY1402" s="250" t="s">
        <v>134</v>
      </c>
    </row>
    <row r="1403" s="13" customFormat="1">
      <c r="A1403" s="13"/>
      <c r="B1403" s="229"/>
      <c r="C1403" s="230"/>
      <c r="D1403" s="231" t="s">
        <v>145</v>
      </c>
      <c r="E1403" s="232" t="s">
        <v>1</v>
      </c>
      <c r="F1403" s="233" t="s">
        <v>162</v>
      </c>
      <c r="G1403" s="230"/>
      <c r="H1403" s="232" t="s">
        <v>1</v>
      </c>
      <c r="I1403" s="234"/>
      <c r="J1403" s="230"/>
      <c r="K1403" s="230"/>
      <c r="L1403" s="235"/>
      <c r="M1403" s="236"/>
      <c r="N1403" s="237"/>
      <c r="O1403" s="237"/>
      <c r="P1403" s="237"/>
      <c r="Q1403" s="237"/>
      <c r="R1403" s="237"/>
      <c r="S1403" s="237"/>
      <c r="T1403" s="238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39" t="s">
        <v>145</v>
      </c>
      <c r="AU1403" s="239" t="s">
        <v>143</v>
      </c>
      <c r="AV1403" s="13" t="s">
        <v>81</v>
      </c>
      <c r="AW1403" s="13" t="s">
        <v>30</v>
      </c>
      <c r="AX1403" s="13" t="s">
        <v>73</v>
      </c>
      <c r="AY1403" s="239" t="s">
        <v>134</v>
      </c>
    </row>
    <row r="1404" s="14" customFormat="1">
      <c r="A1404" s="14"/>
      <c r="B1404" s="240"/>
      <c r="C1404" s="241"/>
      <c r="D1404" s="231" t="s">
        <v>145</v>
      </c>
      <c r="E1404" s="242" t="s">
        <v>1</v>
      </c>
      <c r="F1404" s="243" t="s">
        <v>190</v>
      </c>
      <c r="G1404" s="241"/>
      <c r="H1404" s="244">
        <v>8.2330000000000005</v>
      </c>
      <c r="I1404" s="245"/>
      <c r="J1404" s="241"/>
      <c r="K1404" s="241"/>
      <c r="L1404" s="246"/>
      <c r="M1404" s="247"/>
      <c r="N1404" s="248"/>
      <c r="O1404" s="248"/>
      <c r="P1404" s="248"/>
      <c r="Q1404" s="248"/>
      <c r="R1404" s="248"/>
      <c r="S1404" s="248"/>
      <c r="T1404" s="249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50" t="s">
        <v>145</v>
      </c>
      <c r="AU1404" s="250" t="s">
        <v>143</v>
      </c>
      <c r="AV1404" s="14" t="s">
        <v>143</v>
      </c>
      <c r="AW1404" s="14" t="s">
        <v>30</v>
      </c>
      <c r="AX1404" s="14" t="s">
        <v>73</v>
      </c>
      <c r="AY1404" s="250" t="s">
        <v>134</v>
      </c>
    </row>
    <row r="1405" s="13" customFormat="1">
      <c r="A1405" s="13"/>
      <c r="B1405" s="229"/>
      <c r="C1405" s="230"/>
      <c r="D1405" s="231" t="s">
        <v>145</v>
      </c>
      <c r="E1405" s="232" t="s">
        <v>1</v>
      </c>
      <c r="F1405" s="233" t="s">
        <v>164</v>
      </c>
      <c r="G1405" s="230"/>
      <c r="H1405" s="232" t="s">
        <v>1</v>
      </c>
      <c r="I1405" s="234"/>
      <c r="J1405" s="230"/>
      <c r="K1405" s="230"/>
      <c r="L1405" s="235"/>
      <c r="M1405" s="236"/>
      <c r="N1405" s="237"/>
      <c r="O1405" s="237"/>
      <c r="P1405" s="237"/>
      <c r="Q1405" s="237"/>
      <c r="R1405" s="237"/>
      <c r="S1405" s="237"/>
      <c r="T1405" s="238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39" t="s">
        <v>145</v>
      </c>
      <c r="AU1405" s="239" t="s">
        <v>143</v>
      </c>
      <c r="AV1405" s="13" t="s">
        <v>81</v>
      </c>
      <c r="AW1405" s="13" t="s">
        <v>30</v>
      </c>
      <c r="AX1405" s="13" t="s">
        <v>73</v>
      </c>
      <c r="AY1405" s="239" t="s">
        <v>134</v>
      </c>
    </row>
    <row r="1406" s="14" customFormat="1">
      <c r="A1406" s="14"/>
      <c r="B1406" s="240"/>
      <c r="C1406" s="241"/>
      <c r="D1406" s="231" t="s">
        <v>145</v>
      </c>
      <c r="E1406" s="242" t="s">
        <v>1</v>
      </c>
      <c r="F1406" s="243" t="s">
        <v>191</v>
      </c>
      <c r="G1406" s="241"/>
      <c r="H1406" s="244">
        <v>21.138000000000002</v>
      </c>
      <c r="I1406" s="245"/>
      <c r="J1406" s="241"/>
      <c r="K1406" s="241"/>
      <c r="L1406" s="246"/>
      <c r="M1406" s="247"/>
      <c r="N1406" s="248"/>
      <c r="O1406" s="248"/>
      <c r="P1406" s="248"/>
      <c r="Q1406" s="248"/>
      <c r="R1406" s="248"/>
      <c r="S1406" s="248"/>
      <c r="T1406" s="249"/>
      <c r="U1406" s="14"/>
      <c r="V1406" s="14"/>
      <c r="W1406" s="14"/>
      <c r="X1406" s="14"/>
      <c r="Y1406" s="14"/>
      <c r="Z1406" s="14"/>
      <c r="AA1406" s="14"/>
      <c r="AB1406" s="14"/>
      <c r="AC1406" s="14"/>
      <c r="AD1406" s="14"/>
      <c r="AE1406" s="14"/>
      <c r="AT1406" s="250" t="s">
        <v>145</v>
      </c>
      <c r="AU1406" s="250" t="s">
        <v>143</v>
      </c>
      <c r="AV1406" s="14" t="s">
        <v>143</v>
      </c>
      <c r="AW1406" s="14" t="s">
        <v>30</v>
      </c>
      <c r="AX1406" s="14" t="s">
        <v>73</v>
      </c>
      <c r="AY1406" s="250" t="s">
        <v>134</v>
      </c>
    </row>
    <row r="1407" s="13" customFormat="1">
      <c r="A1407" s="13"/>
      <c r="B1407" s="229"/>
      <c r="C1407" s="230"/>
      <c r="D1407" s="231" t="s">
        <v>145</v>
      </c>
      <c r="E1407" s="232" t="s">
        <v>1</v>
      </c>
      <c r="F1407" s="233" t="s">
        <v>166</v>
      </c>
      <c r="G1407" s="230"/>
      <c r="H1407" s="232" t="s">
        <v>1</v>
      </c>
      <c r="I1407" s="234"/>
      <c r="J1407" s="230"/>
      <c r="K1407" s="230"/>
      <c r="L1407" s="235"/>
      <c r="M1407" s="236"/>
      <c r="N1407" s="237"/>
      <c r="O1407" s="237"/>
      <c r="P1407" s="237"/>
      <c r="Q1407" s="237"/>
      <c r="R1407" s="237"/>
      <c r="S1407" s="237"/>
      <c r="T1407" s="238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39" t="s">
        <v>145</v>
      </c>
      <c r="AU1407" s="239" t="s">
        <v>143</v>
      </c>
      <c r="AV1407" s="13" t="s">
        <v>81</v>
      </c>
      <c r="AW1407" s="13" t="s">
        <v>30</v>
      </c>
      <c r="AX1407" s="13" t="s">
        <v>73</v>
      </c>
      <c r="AY1407" s="239" t="s">
        <v>134</v>
      </c>
    </row>
    <row r="1408" s="14" customFormat="1">
      <c r="A1408" s="14"/>
      <c r="B1408" s="240"/>
      <c r="C1408" s="241"/>
      <c r="D1408" s="231" t="s">
        <v>145</v>
      </c>
      <c r="E1408" s="242" t="s">
        <v>1</v>
      </c>
      <c r="F1408" s="243" t="s">
        <v>192</v>
      </c>
      <c r="G1408" s="241"/>
      <c r="H1408" s="244">
        <v>47.311</v>
      </c>
      <c r="I1408" s="245"/>
      <c r="J1408" s="241"/>
      <c r="K1408" s="241"/>
      <c r="L1408" s="246"/>
      <c r="M1408" s="247"/>
      <c r="N1408" s="248"/>
      <c r="O1408" s="248"/>
      <c r="P1408" s="248"/>
      <c r="Q1408" s="248"/>
      <c r="R1408" s="248"/>
      <c r="S1408" s="248"/>
      <c r="T1408" s="249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50" t="s">
        <v>145</v>
      </c>
      <c r="AU1408" s="250" t="s">
        <v>143</v>
      </c>
      <c r="AV1408" s="14" t="s">
        <v>143</v>
      </c>
      <c r="AW1408" s="14" t="s">
        <v>30</v>
      </c>
      <c r="AX1408" s="14" t="s">
        <v>73</v>
      </c>
      <c r="AY1408" s="250" t="s">
        <v>134</v>
      </c>
    </row>
    <row r="1409" s="13" customFormat="1">
      <c r="A1409" s="13"/>
      <c r="B1409" s="229"/>
      <c r="C1409" s="230"/>
      <c r="D1409" s="231" t="s">
        <v>145</v>
      </c>
      <c r="E1409" s="232" t="s">
        <v>1</v>
      </c>
      <c r="F1409" s="233" t="s">
        <v>193</v>
      </c>
      <c r="G1409" s="230"/>
      <c r="H1409" s="232" t="s">
        <v>1</v>
      </c>
      <c r="I1409" s="234"/>
      <c r="J1409" s="230"/>
      <c r="K1409" s="230"/>
      <c r="L1409" s="235"/>
      <c r="M1409" s="236"/>
      <c r="N1409" s="237"/>
      <c r="O1409" s="237"/>
      <c r="P1409" s="237"/>
      <c r="Q1409" s="237"/>
      <c r="R1409" s="237"/>
      <c r="S1409" s="237"/>
      <c r="T1409" s="238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39" t="s">
        <v>145</v>
      </c>
      <c r="AU1409" s="239" t="s">
        <v>143</v>
      </c>
      <c r="AV1409" s="13" t="s">
        <v>81</v>
      </c>
      <c r="AW1409" s="13" t="s">
        <v>30</v>
      </c>
      <c r="AX1409" s="13" t="s">
        <v>73</v>
      </c>
      <c r="AY1409" s="239" t="s">
        <v>134</v>
      </c>
    </row>
    <row r="1410" s="14" customFormat="1">
      <c r="A1410" s="14"/>
      <c r="B1410" s="240"/>
      <c r="C1410" s="241"/>
      <c r="D1410" s="231" t="s">
        <v>145</v>
      </c>
      <c r="E1410" s="242" t="s">
        <v>1</v>
      </c>
      <c r="F1410" s="243" t="s">
        <v>194</v>
      </c>
      <c r="G1410" s="241"/>
      <c r="H1410" s="244">
        <v>-15.523999999999999</v>
      </c>
      <c r="I1410" s="245"/>
      <c r="J1410" s="241"/>
      <c r="K1410" s="241"/>
      <c r="L1410" s="246"/>
      <c r="M1410" s="247"/>
      <c r="N1410" s="248"/>
      <c r="O1410" s="248"/>
      <c r="P1410" s="248"/>
      <c r="Q1410" s="248"/>
      <c r="R1410" s="248"/>
      <c r="S1410" s="248"/>
      <c r="T1410" s="249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50" t="s">
        <v>145</v>
      </c>
      <c r="AU1410" s="250" t="s">
        <v>143</v>
      </c>
      <c r="AV1410" s="14" t="s">
        <v>143</v>
      </c>
      <c r="AW1410" s="14" t="s">
        <v>30</v>
      </c>
      <c r="AX1410" s="14" t="s">
        <v>73</v>
      </c>
      <c r="AY1410" s="250" t="s">
        <v>134</v>
      </c>
    </row>
    <row r="1411" s="15" customFormat="1">
      <c r="A1411" s="15"/>
      <c r="B1411" s="251"/>
      <c r="C1411" s="252"/>
      <c r="D1411" s="231" t="s">
        <v>145</v>
      </c>
      <c r="E1411" s="253" t="s">
        <v>1</v>
      </c>
      <c r="F1411" s="254" t="s">
        <v>168</v>
      </c>
      <c r="G1411" s="252"/>
      <c r="H1411" s="255">
        <v>133.18899999999999</v>
      </c>
      <c r="I1411" s="256"/>
      <c r="J1411" s="252"/>
      <c r="K1411" s="252"/>
      <c r="L1411" s="257"/>
      <c r="M1411" s="258"/>
      <c r="N1411" s="259"/>
      <c r="O1411" s="259"/>
      <c r="P1411" s="259"/>
      <c r="Q1411" s="259"/>
      <c r="R1411" s="259"/>
      <c r="S1411" s="259"/>
      <c r="T1411" s="260"/>
      <c r="U1411" s="15"/>
      <c r="V1411" s="15"/>
      <c r="W1411" s="15"/>
      <c r="X1411" s="15"/>
      <c r="Y1411" s="15"/>
      <c r="Z1411" s="15"/>
      <c r="AA1411" s="15"/>
      <c r="AB1411" s="15"/>
      <c r="AC1411" s="15"/>
      <c r="AD1411" s="15"/>
      <c r="AE1411" s="15"/>
      <c r="AT1411" s="261" t="s">
        <v>145</v>
      </c>
      <c r="AU1411" s="261" t="s">
        <v>143</v>
      </c>
      <c r="AV1411" s="15" t="s">
        <v>142</v>
      </c>
      <c r="AW1411" s="15" t="s">
        <v>30</v>
      </c>
      <c r="AX1411" s="15" t="s">
        <v>81</v>
      </c>
      <c r="AY1411" s="261" t="s">
        <v>134</v>
      </c>
    </row>
    <row r="1412" s="2" customFormat="1" ht="24.15" customHeight="1">
      <c r="A1412" s="38"/>
      <c r="B1412" s="39"/>
      <c r="C1412" s="215" t="s">
        <v>1677</v>
      </c>
      <c r="D1412" s="215" t="s">
        <v>138</v>
      </c>
      <c r="E1412" s="216" t="s">
        <v>1678</v>
      </c>
      <c r="F1412" s="217" t="s">
        <v>1679</v>
      </c>
      <c r="G1412" s="218" t="s">
        <v>151</v>
      </c>
      <c r="H1412" s="219">
        <v>24.884</v>
      </c>
      <c r="I1412" s="220"/>
      <c r="J1412" s="221">
        <f>ROUND(I1412*H1412,2)</f>
        <v>0</v>
      </c>
      <c r="K1412" s="222"/>
      <c r="L1412" s="44"/>
      <c r="M1412" s="223" t="s">
        <v>1</v>
      </c>
      <c r="N1412" s="224" t="s">
        <v>39</v>
      </c>
      <c r="O1412" s="91"/>
      <c r="P1412" s="225">
        <f>O1412*H1412</f>
        <v>0</v>
      </c>
      <c r="Q1412" s="225">
        <v>0</v>
      </c>
      <c r="R1412" s="225">
        <f>Q1412*H1412</f>
        <v>0</v>
      </c>
      <c r="S1412" s="225">
        <v>0</v>
      </c>
      <c r="T1412" s="226">
        <f>S1412*H1412</f>
        <v>0</v>
      </c>
      <c r="U1412" s="38"/>
      <c r="V1412" s="38"/>
      <c r="W1412" s="38"/>
      <c r="X1412" s="38"/>
      <c r="Y1412" s="38"/>
      <c r="Z1412" s="38"/>
      <c r="AA1412" s="38"/>
      <c r="AB1412" s="38"/>
      <c r="AC1412" s="38"/>
      <c r="AD1412" s="38"/>
      <c r="AE1412" s="38"/>
      <c r="AR1412" s="227" t="s">
        <v>195</v>
      </c>
      <c r="AT1412" s="227" t="s">
        <v>138</v>
      </c>
      <c r="AU1412" s="227" t="s">
        <v>143</v>
      </c>
      <c r="AY1412" s="17" t="s">
        <v>134</v>
      </c>
      <c r="BE1412" s="228">
        <f>IF(N1412="základní",J1412,0)</f>
        <v>0</v>
      </c>
      <c r="BF1412" s="228">
        <f>IF(N1412="snížená",J1412,0)</f>
        <v>0</v>
      </c>
      <c r="BG1412" s="228">
        <f>IF(N1412="zákl. přenesená",J1412,0)</f>
        <v>0</v>
      </c>
      <c r="BH1412" s="228">
        <f>IF(N1412="sníž. přenesená",J1412,0)</f>
        <v>0</v>
      </c>
      <c r="BI1412" s="228">
        <f>IF(N1412="nulová",J1412,0)</f>
        <v>0</v>
      </c>
      <c r="BJ1412" s="17" t="s">
        <v>143</v>
      </c>
      <c r="BK1412" s="228">
        <f>ROUND(I1412*H1412,2)</f>
        <v>0</v>
      </c>
      <c r="BL1412" s="17" t="s">
        <v>195</v>
      </c>
      <c r="BM1412" s="227" t="s">
        <v>1680</v>
      </c>
    </row>
    <row r="1413" s="13" customFormat="1">
      <c r="A1413" s="13"/>
      <c r="B1413" s="229"/>
      <c r="C1413" s="230"/>
      <c r="D1413" s="231" t="s">
        <v>145</v>
      </c>
      <c r="E1413" s="232" t="s">
        <v>1</v>
      </c>
      <c r="F1413" s="233" t="s">
        <v>1636</v>
      </c>
      <c r="G1413" s="230"/>
      <c r="H1413" s="232" t="s">
        <v>1</v>
      </c>
      <c r="I1413" s="234"/>
      <c r="J1413" s="230"/>
      <c r="K1413" s="230"/>
      <c r="L1413" s="235"/>
      <c r="M1413" s="236"/>
      <c r="N1413" s="237"/>
      <c r="O1413" s="237"/>
      <c r="P1413" s="237"/>
      <c r="Q1413" s="237"/>
      <c r="R1413" s="237"/>
      <c r="S1413" s="237"/>
      <c r="T1413" s="238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39" t="s">
        <v>145</v>
      </c>
      <c r="AU1413" s="239" t="s">
        <v>143</v>
      </c>
      <c r="AV1413" s="13" t="s">
        <v>81</v>
      </c>
      <c r="AW1413" s="13" t="s">
        <v>30</v>
      </c>
      <c r="AX1413" s="13" t="s">
        <v>73</v>
      </c>
      <c r="AY1413" s="239" t="s">
        <v>134</v>
      </c>
    </row>
    <row r="1414" s="13" customFormat="1">
      <c r="A1414" s="13"/>
      <c r="B1414" s="229"/>
      <c r="C1414" s="230"/>
      <c r="D1414" s="231" t="s">
        <v>145</v>
      </c>
      <c r="E1414" s="232" t="s">
        <v>1</v>
      </c>
      <c r="F1414" s="233" t="s">
        <v>160</v>
      </c>
      <c r="G1414" s="230"/>
      <c r="H1414" s="232" t="s">
        <v>1</v>
      </c>
      <c r="I1414" s="234"/>
      <c r="J1414" s="230"/>
      <c r="K1414" s="230"/>
      <c r="L1414" s="235"/>
      <c r="M1414" s="236"/>
      <c r="N1414" s="237"/>
      <c r="O1414" s="237"/>
      <c r="P1414" s="237"/>
      <c r="Q1414" s="237"/>
      <c r="R1414" s="237"/>
      <c r="S1414" s="237"/>
      <c r="T1414" s="238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39" t="s">
        <v>145</v>
      </c>
      <c r="AU1414" s="239" t="s">
        <v>143</v>
      </c>
      <c r="AV1414" s="13" t="s">
        <v>81</v>
      </c>
      <c r="AW1414" s="13" t="s">
        <v>30</v>
      </c>
      <c r="AX1414" s="13" t="s">
        <v>73</v>
      </c>
      <c r="AY1414" s="239" t="s">
        <v>134</v>
      </c>
    </row>
    <row r="1415" s="14" customFormat="1">
      <c r="A1415" s="14"/>
      <c r="B1415" s="240"/>
      <c r="C1415" s="241"/>
      <c r="D1415" s="231" t="s">
        <v>145</v>
      </c>
      <c r="E1415" s="242" t="s">
        <v>1</v>
      </c>
      <c r="F1415" s="243" t="s">
        <v>161</v>
      </c>
      <c r="G1415" s="241"/>
      <c r="H1415" s="244">
        <v>6.8529999999999998</v>
      </c>
      <c r="I1415" s="245"/>
      <c r="J1415" s="241"/>
      <c r="K1415" s="241"/>
      <c r="L1415" s="246"/>
      <c r="M1415" s="247"/>
      <c r="N1415" s="248"/>
      <c r="O1415" s="248"/>
      <c r="P1415" s="248"/>
      <c r="Q1415" s="248"/>
      <c r="R1415" s="248"/>
      <c r="S1415" s="248"/>
      <c r="T1415" s="249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50" t="s">
        <v>145</v>
      </c>
      <c r="AU1415" s="250" t="s">
        <v>143</v>
      </c>
      <c r="AV1415" s="14" t="s">
        <v>143</v>
      </c>
      <c r="AW1415" s="14" t="s">
        <v>30</v>
      </c>
      <c r="AX1415" s="14" t="s">
        <v>73</v>
      </c>
      <c r="AY1415" s="250" t="s">
        <v>134</v>
      </c>
    </row>
    <row r="1416" s="13" customFormat="1">
      <c r="A1416" s="13"/>
      <c r="B1416" s="229"/>
      <c r="C1416" s="230"/>
      <c r="D1416" s="231" t="s">
        <v>145</v>
      </c>
      <c r="E1416" s="232" t="s">
        <v>1</v>
      </c>
      <c r="F1416" s="233" t="s">
        <v>162</v>
      </c>
      <c r="G1416" s="230"/>
      <c r="H1416" s="232" t="s">
        <v>1</v>
      </c>
      <c r="I1416" s="234"/>
      <c r="J1416" s="230"/>
      <c r="K1416" s="230"/>
      <c r="L1416" s="235"/>
      <c r="M1416" s="236"/>
      <c r="N1416" s="237"/>
      <c r="O1416" s="237"/>
      <c r="P1416" s="237"/>
      <c r="Q1416" s="237"/>
      <c r="R1416" s="237"/>
      <c r="S1416" s="237"/>
      <c r="T1416" s="238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39" t="s">
        <v>145</v>
      </c>
      <c r="AU1416" s="239" t="s">
        <v>143</v>
      </c>
      <c r="AV1416" s="13" t="s">
        <v>81</v>
      </c>
      <c r="AW1416" s="13" t="s">
        <v>30</v>
      </c>
      <c r="AX1416" s="13" t="s">
        <v>73</v>
      </c>
      <c r="AY1416" s="239" t="s">
        <v>134</v>
      </c>
    </row>
    <row r="1417" s="14" customFormat="1">
      <c r="A1417" s="14"/>
      <c r="B1417" s="240"/>
      <c r="C1417" s="241"/>
      <c r="D1417" s="231" t="s">
        <v>145</v>
      </c>
      <c r="E1417" s="242" t="s">
        <v>1</v>
      </c>
      <c r="F1417" s="243" t="s">
        <v>163</v>
      </c>
      <c r="G1417" s="241"/>
      <c r="H1417" s="244">
        <v>0.58799999999999997</v>
      </c>
      <c r="I1417" s="245"/>
      <c r="J1417" s="241"/>
      <c r="K1417" s="241"/>
      <c r="L1417" s="246"/>
      <c r="M1417" s="247"/>
      <c r="N1417" s="248"/>
      <c r="O1417" s="248"/>
      <c r="P1417" s="248"/>
      <c r="Q1417" s="248"/>
      <c r="R1417" s="248"/>
      <c r="S1417" s="248"/>
      <c r="T1417" s="249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50" t="s">
        <v>145</v>
      </c>
      <c r="AU1417" s="250" t="s">
        <v>143</v>
      </c>
      <c r="AV1417" s="14" t="s">
        <v>143</v>
      </c>
      <c r="AW1417" s="14" t="s">
        <v>30</v>
      </c>
      <c r="AX1417" s="14" t="s">
        <v>73</v>
      </c>
      <c r="AY1417" s="250" t="s">
        <v>134</v>
      </c>
    </row>
    <row r="1418" s="13" customFormat="1">
      <c r="A1418" s="13"/>
      <c r="B1418" s="229"/>
      <c r="C1418" s="230"/>
      <c r="D1418" s="231" t="s">
        <v>145</v>
      </c>
      <c r="E1418" s="232" t="s">
        <v>1</v>
      </c>
      <c r="F1418" s="233" t="s">
        <v>164</v>
      </c>
      <c r="G1418" s="230"/>
      <c r="H1418" s="232" t="s">
        <v>1</v>
      </c>
      <c r="I1418" s="234"/>
      <c r="J1418" s="230"/>
      <c r="K1418" s="230"/>
      <c r="L1418" s="235"/>
      <c r="M1418" s="236"/>
      <c r="N1418" s="237"/>
      <c r="O1418" s="237"/>
      <c r="P1418" s="237"/>
      <c r="Q1418" s="237"/>
      <c r="R1418" s="237"/>
      <c r="S1418" s="237"/>
      <c r="T1418" s="238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39" t="s">
        <v>145</v>
      </c>
      <c r="AU1418" s="239" t="s">
        <v>143</v>
      </c>
      <c r="AV1418" s="13" t="s">
        <v>81</v>
      </c>
      <c r="AW1418" s="13" t="s">
        <v>30</v>
      </c>
      <c r="AX1418" s="13" t="s">
        <v>73</v>
      </c>
      <c r="AY1418" s="239" t="s">
        <v>134</v>
      </c>
    </row>
    <row r="1419" s="14" customFormat="1">
      <c r="A1419" s="14"/>
      <c r="B1419" s="240"/>
      <c r="C1419" s="241"/>
      <c r="D1419" s="231" t="s">
        <v>145</v>
      </c>
      <c r="E1419" s="242" t="s">
        <v>1</v>
      </c>
      <c r="F1419" s="243" t="s">
        <v>165</v>
      </c>
      <c r="G1419" s="241"/>
      <c r="H1419" s="244">
        <v>3.5960000000000001</v>
      </c>
      <c r="I1419" s="245"/>
      <c r="J1419" s="241"/>
      <c r="K1419" s="241"/>
      <c r="L1419" s="246"/>
      <c r="M1419" s="247"/>
      <c r="N1419" s="248"/>
      <c r="O1419" s="248"/>
      <c r="P1419" s="248"/>
      <c r="Q1419" s="248"/>
      <c r="R1419" s="248"/>
      <c r="S1419" s="248"/>
      <c r="T1419" s="249"/>
      <c r="U1419" s="14"/>
      <c r="V1419" s="14"/>
      <c r="W1419" s="14"/>
      <c r="X1419" s="14"/>
      <c r="Y1419" s="14"/>
      <c r="Z1419" s="14"/>
      <c r="AA1419" s="14"/>
      <c r="AB1419" s="14"/>
      <c r="AC1419" s="14"/>
      <c r="AD1419" s="14"/>
      <c r="AE1419" s="14"/>
      <c r="AT1419" s="250" t="s">
        <v>145</v>
      </c>
      <c r="AU1419" s="250" t="s">
        <v>143</v>
      </c>
      <c r="AV1419" s="14" t="s">
        <v>143</v>
      </c>
      <c r="AW1419" s="14" t="s">
        <v>30</v>
      </c>
      <c r="AX1419" s="14" t="s">
        <v>73</v>
      </c>
      <c r="AY1419" s="250" t="s">
        <v>134</v>
      </c>
    </row>
    <row r="1420" s="13" customFormat="1">
      <c r="A1420" s="13"/>
      <c r="B1420" s="229"/>
      <c r="C1420" s="230"/>
      <c r="D1420" s="231" t="s">
        <v>145</v>
      </c>
      <c r="E1420" s="232" t="s">
        <v>1</v>
      </c>
      <c r="F1420" s="233" t="s">
        <v>1637</v>
      </c>
      <c r="G1420" s="230"/>
      <c r="H1420" s="232" t="s">
        <v>1</v>
      </c>
      <c r="I1420" s="234"/>
      <c r="J1420" s="230"/>
      <c r="K1420" s="230"/>
      <c r="L1420" s="235"/>
      <c r="M1420" s="236"/>
      <c r="N1420" s="237"/>
      <c r="O1420" s="237"/>
      <c r="P1420" s="237"/>
      <c r="Q1420" s="237"/>
      <c r="R1420" s="237"/>
      <c r="S1420" s="237"/>
      <c r="T1420" s="238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39" t="s">
        <v>145</v>
      </c>
      <c r="AU1420" s="239" t="s">
        <v>143</v>
      </c>
      <c r="AV1420" s="13" t="s">
        <v>81</v>
      </c>
      <c r="AW1420" s="13" t="s">
        <v>30</v>
      </c>
      <c r="AX1420" s="13" t="s">
        <v>73</v>
      </c>
      <c r="AY1420" s="239" t="s">
        <v>134</v>
      </c>
    </row>
    <row r="1421" s="13" customFormat="1">
      <c r="A1421" s="13"/>
      <c r="B1421" s="229"/>
      <c r="C1421" s="230"/>
      <c r="D1421" s="231" t="s">
        <v>145</v>
      </c>
      <c r="E1421" s="232" t="s">
        <v>1</v>
      </c>
      <c r="F1421" s="233" t="s">
        <v>162</v>
      </c>
      <c r="G1421" s="230"/>
      <c r="H1421" s="232" t="s">
        <v>1</v>
      </c>
      <c r="I1421" s="234"/>
      <c r="J1421" s="230"/>
      <c r="K1421" s="230"/>
      <c r="L1421" s="235"/>
      <c r="M1421" s="236"/>
      <c r="N1421" s="237"/>
      <c r="O1421" s="237"/>
      <c r="P1421" s="237"/>
      <c r="Q1421" s="237"/>
      <c r="R1421" s="237"/>
      <c r="S1421" s="237"/>
      <c r="T1421" s="238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39" t="s">
        <v>145</v>
      </c>
      <c r="AU1421" s="239" t="s">
        <v>143</v>
      </c>
      <c r="AV1421" s="13" t="s">
        <v>81</v>
      </c>
      <c r="AW1421" s="13" t="s">
        <v>30</v>
      </c>
      <c r="AX1421" s="13" t="s">
        <v>73</v>
      </c>
      <c r="AY1421" s="239" t="s">
        <v>134</v>
      </c>
    </row>
    <row r="1422" s="14" customFormat="1">
      <c r="A1422" s="14"/>
      <c r="B1422" s="240"/>
      <c r="C1422" s="241"/>
      <c r="D1422" s="231" t="s">
        <v>145</v>
      </c>
      <c r="E1422" s="242" t="s">
        <v>1</v>
      </c>
      <c r="F1422" s="243" t="s">
        <v>190</v>
      </c>
      <c r="G1422" s="241"/>
      <c r="H1422" s="244">
        <v>8.2330000000000005</v>
      </c>
      <c r="I1422" s="245"/>
      <c r="J1422" s="241"/>
      <c r="K1422" s="241"/>
      <c r="L1422" s="246"/>
      <c r="M1422" s="247"/>
      <c r="N1422" s="248"/>
      <c r="O1422" s="248"/>
      <c r="P1422" s="248"/>
      <c r="Q1422" s="248"/>
      <c r="R1422" s="248"/>
      <c r="S1422" s="248"/>
      <c r="T1422" s="249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50" t="s">
        <v>145</v>
      </c>
      <c r="AU1422" s="250" t="s">
        <v>143</v>
      </c>
      <c r="AV1422" s="14" t="s">
        <v>143</v>
      </c>
      <c r="AW1422" s="14" t="s">
        <v>30</v>
      </c>
      <c r="AX1422" s="14" t="s">
        <v>73</v>
      </c>
      <c r="AY1422" s="250" t="s">
        <v>134</v>
      </c>
    </row>
    <row r="1423" s="13" customFormat="1">
      <c r="A1423" s="13"/>
      <c r="B1423" s="229"/>
      <c r="C1423" s="230"/>
      <c r="D1423" s="231" t="s">
        <v>145</v>
      </c>
      <c r="E1423" s="232" t="s">
        <v>1</v>
      </c>
      <c r="F1423" s="233" t="s">
        <v>164</v>
      </c>
      <c r="G1423" s="230"/>
      <c r="H1423" s="232" t="s">
        <v>1</v>
      </c>
      <c r="I1423" s="234"/>
      <c r="J1423" s="230"/>
      <c r="K1423" s="230"/>
      <c r="L1423" s="235"/>
      <c r="M1423" s="236"/>
      <c r="N1423" s="237"/>
      <c r="O1423" s="237"/>
      <c r="P1423" s="237"/>
      <c r="Q1423" s="237"/>
      <c r="R1423" s="237"/>
      <c r="S1423" s="237"/>
      <c r="T1423" s="238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T1423" s="239" t="s">
        <v>145</v>
      </c>
      <c r="AU1423" s="239" t="s">
        <v>143</v>
      </c>
      <c r="AV1423" s="13" t="s">
        <v>81</v>
      </c>
      <c r="AW1423" s="13" t="s">
        <v>30</v>
      </c>
      <c r="AX1423" s="13" t="s">
        <v>73</v>
      </c>
      <c r="AY1423" s="239" t="s">
        <v>134</v>
      </c>
    </row>
    <row r="1424" s="14" customFormat="1">
      <c r="A1424" s="14"/>
      <c r="B1424" s="240"/>
      <c r="C1424" s="241"/>
      <c r="D1424" s="231" t="s">
        <v>145</v>
      </c>
      <c r="E1424" s="242" t="s">
        <v>1</v>
      </c>
      <c r="F1424" s="243" t="s">
        <v>191</v>
      </c>
      <c r="G1424" s="241"/>
      <c r="H1424" s="244">
        <v>21.138000000000002</v>
      </c>
      <c r="I1424" s="245"/>
      <c r="J1424" s="241"/>
      <c r="K1424" s="241"/>
      <c r="L1424" s="246"/>
      <c r="M1424" s="247"/>
      <c r="N1424" s="248"/>
      <c r="O1424" s="248"/>
      <c r="P1424" s="248"/>
      <c r="Q1424" s="248"/>
      <c r="R1424" s="248"/>
      <c r="S1424" s="248"/>
      <c r="T1424" s="249"/>
      <c r="U1424" s="14"/>
      <c r="V1424" s="14"/>
      <c r="W1424" s="14"/>
      <c r="X1424" s="14"/>
      <c r="Y1424" s="14"/>
      <c r="Z1424" s="14"/>
      <c r="AA1424" s="14"/>
      <c r="AB1424" s="14"/>
      <c r="AC1424" s="14"/>
      <c r="AD1424" s="14"/>
      <c r="AE1424" s="14"/>
      <c r="AT1424" s="250" t="s">
        <v>145</v>
      </c>
      <c r="AU1424" s="250" t="s">
        <v>143</v>
      </c>
      <c r="AV1424" s="14" t="s">
        <v>143</v>
      </c>
      <c r="AW1424" s="14" t="s">
        <v>30</v>
      </c>
      <c r="AX1424" s="14" t="s">
        <v>73</v>
      </c>
      <c r="AY1424" s="250" t="s">
        <v>134</v>
      </c>
    </row>
    <row r="1425" s="13" customFormat="1">
      <c r="A1425" s="13"/>
      <c r="B1425" s="229"/>
      <c r="C1425" s="230"/>
      <c r="D1425" s="231" t="s">
        <v>145</v>
      </c>
      <c r="E1425" s="232" t="s">
        <v>1</v>
      </c>
      <c r="F1425" s="233" t="s">
        <v>193</v>
      </c>
      <c r="G1425" s="230"/>
      <c r="H1425" s="232" t="s">
        <v>1</v>
      </c>
      <c r="I1425" s="234"/>
      <c r="J1425" s="230"/>
      <c r="K1425" s="230"/>
      <c r="L1425" s="235"/>
      <c r="M1425" s="236"/>
      <c r="N1425" s="237"/>
      <c r="O1425" s="237"/>
      <c r="P1425" s="237"/>
      <c r="Q1425" s="237"/>
      <c r="R1425" s="237"/>
      <c r="S1425" s="237"/>
      <c r="T1425" s="238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39" t="s">
        <v>145</v>
      </c>
      <c r="AU1425" s="239" t="s">
        <v>143</v>
      </c>
      <c r="AV1425" s="13" t="s">
        <v>81</v>
      </c>
      <c r="AW1425" s="13" t="s">
        <v>30</v>
      </c>
      <c r="AX1425" s="13" t="s">
        <v>73</v>
      </c>
      <c r="AY1425" s="239" t="s">
        <v>134</v>
      </c>
    </row>
    <row r="1426" s="14" customFormat="1">
      <c r="A1426" s="14"/>
      <c r="B1426" s="240"/>
      <c r="C1426" s="241"/>
      <c r="D1426" s="231" t="s">
        <v>145</v>
      </c>
      <c r="E1426" s="242" t="s">
        <v>1</v>
      </c>
      <c r="F1426" s="243" t="s">
        <v>194</v>
      </c>
      <c r="G1426" s="241"/>
      <c r="H1426" s="244">
        <v>-15.523999999999999</v>
      </c>
      <c r="I1426" s="245"/>
      <c r="J1426" s="241"/>
      <c r="K1426" s="241"/>
      <c r="L1426" s="246"/>
      <c r="M1426" s="247"/>
      <c r="N1426" s="248"/>
      <c r="O1426" s="248"/>
      <c r="P1426" s="248"/>
      <c r="Q1426" s="248"/>
      <c r="R1426" s="248"/>
      <c r="S1426" s="248"/>
      <c r="T1426" s="249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50" t="s">
        <v>145</v>
      </c>
      <c r="AU1426" s="250" t="s">
        <v>143</v>
      </c>
      <c r="AV1426" s="14" t="s">
        <v>143</v>
      </c>
      <c r="AW1426" s="14" t="s">
        <v>30</v>
      </c>
      <c r="AX1426" s="14" t="s">
        <v>73</v>
      </c>
      <c r="AY1426" s="250" t="s">
        <v>134</v>
      </c>
    </row>
    <row r="1427" s="15" customFormat="1">
      <c r="A1427" s="15"/>
      <c r="B1427" s="251"/>
      <c r="C1427" s="252"/>
      <c r="D1427" s="231" t="s">
        <v>145</v>
      </c>
      <c r="E1427" s="253" t="s">
        <v>1</v>
      </c>
      <c r="F1427" s="254" t="s">
        <v>168</v>
      </c>
      <c r="G1427" s="252"/>
      <c r="H1427" s="255">
        <v>24.884</v>
      </c>
      <c r="I1427" s="256"/>
      <c r="J1427" s="252"/>
      <c r="K1427" s="252"/>
      <c r="L1427" s="257"/>
      <c r="M1427" s="258"/>
      <c r="N1427" s="259"/>
      <c r="O1427" s="259"/>
      <c r="P1427" s="259"/>
      <c r="Q1427" s="259"/>
      <c r="R1427" s="259"/>
      <c r="S1427" s="259"/>
      <c r="T1427" s="260"/>
      <c r="U1427" s="15"/>
      <c r="V1427" s="15"/>
      <c r="W1427" s="15"/>
      <c r="X1427" s="15"/>
      <c r="Y1427" s="15"/>
      <c r="Z1427" s="15"/>
      <c r="AA1427" s="15"/>
      <c r="AB1427" s="15"/>
      <c r="AC1427" s="15"/>
      <c r="AD1427" s="15"/>
      <c r="AE1427" s="15"/>
      <c r="AT1427" s="261" t="s">
        <v>145</v>
      </c>
      <c r="AU1427" s="261" t="s">
        <v>143</v>
      </c>
      <c r="AV1427" s="15" t="s">
        <v>142</v>
      </c>
      <c r="AW1427" s="15" t="s">
        <v>30</v>
      </c>
      <c r="AX1427" s="15" t="s">
        <v>81</v>
      </c>
      <c r="AY1427" s="261" t="s">
        <v>134</v>
      </c>
    </row>
    <row r="1428" s="12" customFormat="1" ht="25.92" customHeight="1">
      <c r="A1428" s="12"/>
      <c r="B1428" s="199"/>
      <c r="C1428" s="200"/>
      <c r="D1428" s="201" t="s">
        <v>72</v>
      </c>
      <c r="E1428" s="202" t="s">
        <v>248</v>
      </c>
      <c r="F1428" s="202" t="s">
        <v>1681</v>
      </c>
      <c r="G1428" s="200"/>
      <c r="H1428" s="200"/>
      <c r="I1428" s="203"/>
      <c r="J1428" s="204">
        <f>BK1428</f>
        <v>0</v>
      </c>
      <c r="K1428" s="200"/>
      <c r="L1428" s="205"/>
      <c r="M1428" s="206"/>
      <c r="N1428" s="207"/>
      <c r="O1428" s="207"/>
      <c r="P1428" s="208">
        <v>0</v>
      </c>
      <c r="Q1428" s="207"/>
      <c r="R1428" s="208">
        <v>0</v>
      </c>
      <c r="S1428" s="207"/>
      <c r="T1428" s="209">
        <v>0</v>
      </c>
      <c r="U1428" s="12"/>
      <c r="V1428" s="12"/>
      <c r="W1428" s="12"/>
      <c r="X1428" s="12"/>
      <c r="Y1428" s="12"/>
      <c r="Z1428" s="12"/>
      <c r="AA1428" s="12"/>
      <c r="AB1428" s="12"/>
      <c r="AC1428" s="12"/>
      <c r="AD1428" s="12"/>
      <c r="AE1428" s="12"/>
      <c r="AR1428" s="210" t="s">
        <v>135</v>
      </c>
      <c r="AT1428" s="211" t="s">
        <v>72</v>
      </c>
      <c r="AU1428" s="211" t="s">
        <v>73</v>
      </c>
      <c r="AY1428" s="210" t="s">
        <v>134</v>
      </c>
      <c r="BK1428" s="212">
        <v>0</v>
      </c>
    </row>
    <row r="1429" s="12" customFormat="1" ht="25.92" customHeight="1">
      <c r="A1429" s="12"/>
      <c r="B1429" s="199"/>
      <c r="C1429" s="200"/>
      <c r="D1429" s="201" t="s">
        <v>72</v>
      </c>
      <c r="E1429" s="202" t="s">
        <v>1682</v>
      </c>
      <c r="F1429" s="202" t="s">
        <v>1683</v>
      </c>
      <c r="G1429" s="200"/>
      <c r="H1429" s="200"/>
      <c r="I1429" s="203"/>
      <c r="J1429" s="204">
        <f>BK1429</f>
        <v>0</v>
      </c>
      <c r="K1429" s="200"/>
      <c r="L1429" s="205"/>
      <c r="M1429" s="206"/>
      <c r="N1429" s="207"/>
      <c r="O1429" s="207"/>
      <c r="P1429" s="208">
        <f>P1430+P1432</f>
        <v>0</v>
      </c>
      <c r="Q1429" s="207"/>
      <c r="R1429" s="208">
        <f>R1430+R1432</f>
        <v>0</v>
      </c>
      <c r="S1429" s="207"/>
      <c r="T1429" s="209">
        <f>T1430+T1432</f>
        <v>0</v>
      </c>
      <c r="U1429" s="12"/>
      <c r="V1429" s="12"/>
      <c r="W1429" s="12"/>
      <c r="X1429" s="12"/>
      <c r="Y1429" s="12"/>
      <c r="Z1429" s="12"/>
      <c r="AA1429" s="12"/>
      <c r="AB1429" s="12"/>
      <c r="AC1429" s="12"/>
      <c r="AD1429" s="12"/>
      <c r="AE1429" s="12"/>
      <c r="AR1429" s="210" t="s">
        <v>621</v>
      </c>
      <c r="AT1429" s="211" t="s">
        <v>72</v>
      </c>
      <c r="AU1429" s="211" t="s">
        <v>73</v>
      </c>
      <c r="AY1429" s="210" t="s">
        <v>134</v>
      </c>
      <c r="BK1429" s="212">
        <f>BK1430+BK1432</f>
        <v>0</v>
      </c>
    </row>
    <row r="1430" s="12" customFormat="1" ht="22.8" customHeight="1">
      <c r="A1430" s="12"/>
      <c r="B1430" s="199"/>
      <c r="C1430" s="200"/>
      <c r="D1430" s="201" t="s">
        <v>72</v>
      </c>
      <c r="E1430" s="213" t="s">
        <v>1684</v>
      </c>
      <c r="F1430" s="213" t="s">
        <v>1685</v>
      </c>
      <c r="G1430" s="200"/>
      <c r="H1430" s="200"/>
      <c r="I1430" s="203"/>
      <c r="J1430" s="214">
        <f>BK1430</f>
        <v>0</v>
      </c>
      <c r="K1430" s="200"/>
      <c r="L1430" s="205"/>
      <c r="M1430" s="206"/>
      <c r="N1430" s="207"/>
      <c r="O1430" s="207"/>
      <c r="P1430" s="208">
        <f>P1431</f>
        <v>0</v>
      </c>
      <c r="Q1430" s="207"/>
      <c r="R1430" s="208">
        <f>R1431</f>
        <v>0</v>
      </c>
      <c r="S1430" s="207"/>
      <c r="T1430" s="209">
        <f>T1431</f>
        <v>0</v>
      </c>
      <c r="U1430" s="12"/>
      <c r="V1430" s="12"/>
      <c r="W1430" s="12"/>
      <c r="X1430" s="12"/>
      <c r="Y1430" s="12"/>
      <c r="Z1430" s="12"/>
      <c r="AA1430" s="12"/>
      <c r="AB1430" s="12"/>
      <c r="AC1430" s="12"/>
      <c r="AD1430" s="12"/>
      <c r="AE1430" s="12"/>
      <c r="AR1430" s="210" t="s">
        <v>621</v>
      </c>
      <c r="AT1430" s="211" t="s">
        <v>72</v>
      </c>
      <c r="AU1430" s="211" t="s">
        <v>81</v>
      </c>
      <c r="AY1430" s="210" t="s">
        <v>134</v>
      </c>
      <c r="BK1430" s="212">
        <f>BK1431</f>
        <v>0</v>
      </c>
    </row>
    <row r="1431" s="2" customFormat="1" ht="16.5" customHeight="1">
      <c r="A1431" s="38"/>
      <c r="B1431" s="39"/>
      <c r="C1431" s="215" t="s">
        <v>1686</v>
      </c>
      <c r="D1431" s="215" t="s">
        <v>138</v>
      </c>
      <c r="E1431" s="216" t="s">
        <v>1687</v>
      </c>
      <c r="F1431" s="217" t="s">
        <v>1685</v>
      </c>
      <c r="G1431" s="218" t="s">
        <v>1688</v>
      </c>
      <c r="H1431" s="219">
        <v>45</v>
      </c>
      <c r="I1431" s="220"/>
      <c r="J1431" s="221">
        <f>ROUND(I1431*H1431,2)</f>
        <v>0</v>
      </c>
      <c r="K1431" s="222"/>
      <c r="L1431" s="44"/>
      <c r="M1431" s="223" t="s">
        <v>1</v>
      </c>
      <c r="N1431" s="224" t="s">
        <v>39</v>
      </c>
      <c r="O1431" s="91"/>
      <c r="P1431" s="225">
        <f>O1431*H1431</f>
        <v>0</v>
      </c>
      <c r="Q1431" s="225">
        <v>0</v>
      </c>
      <c r="R1431" s="225">
        <f>Q1431*H1431</f>
        <v>0</v>
      </c>
      <c r="S1431" s="225">
        <v>0</v>
      </c>
      <c r="T1431" s="226">
        <f>S1431*H1431</f>
        <v>0</v>
      </c>
      <c r="U1431" s="38"/>
      <c r="V1431" s="38"/>
      <c r="W1431" s="38"/>
      <c r="X1431" s="38"/>
      <c r="Y1431" s="38"/>
      <c r="Z1431" s="38"/>
      <c r="AA1431" s="38"/>
      <c r="AB1431" s="38"/>
      <c r="AC1431" s="38"/>
      <c r="AD1431" s="38"/>
      <c r="AE1431" s="38"/>
      <c r="AR1431" s="227" t="s">
        <v>1689</v>
      </c>
      <c r="AT1431" s="227" t="s">
        <v>138</v>
      </c>
      <c r="AU1431" s="227" t="s">
        <v>143</v>
      </c>
      <c r="AY1431" s="17" t="s">
        <v>134</v>
      </c>
      <c r="BE1431" s="228">
        <f>IF(N1431="základní",J1431,0)</f>
        <v>0</v>
      </c>
      <c r="BF1431" s="228">
        <f>IF(N1431="snížená",J1431,0)</f>
        <v>0</v>
      </c>
      <c r="BG1431" s="228">
        <f>IF(N1431="zákl. přenesená",J1431,0)</f>
        <v>0</v>
      </c>
      <c r="BH1431" s="228">
        <f>IF(N1431="sníž. přenesená",J1431,0)</f>
        <v>0</v>
      </c>
      <c r="BI1431" s="228">
        <f>IF(N1431="nulová",J1431,0)</f>
        <v>0</v>
      </c>
      <c r="BJ1431" s="17" t="s">
        <v>143</v>
      </c>
      <c r="BK1431" s="228">
        <f>ROUND(I1431*H1431,2)</f>
        <v>0</v>
      </c>
      <c r="BL1431" s="17" t="s">
        <v>1689</v>
      </c>
      <c r="BM1431" s="227" t="s">
        <v>1690</v>
      </c>
    </row>
    <row r="1432" s="12" customFormat="1" ht="22.8" customHeight="1">
      <c r="A1432" s="12"/>
      <c r="B1432" s="199"/>
      <c r="C1432" s="200"/>
      <c r="D1432" s="201" t="s">
        <v>72</v>
      </c>
      <c r="E1432" s="213" t="s">
        <v>1691</v>
      </c>
      <c r="F1432" s="213" t="s">
        <v>1692</v>
      </c>
      <c r="G1432" s="200"/>
      <c r="H1432" s="200"/>
      <c r="I1432" s="203"/>
      <c r="J1432" s="214">
        <f>BK1432</f>
        <v>0</v>
      </c>
      <c r="K1432" s="200"/>
      <c r="L1432" s="205"/>
      <c r="M1432" s="206"/>
      <c r="N1432" s="207"/>
      <c r="O1432" s="207"/>
      <c r="P1432" s="208">
        <f>P1433</f>
        <v>0</v>
      </c>
      <c r="Q1432" s="207"/>
      <c r="R1432" s="208">
        <f>R1433</f>
        <v>0</v>
      </c>
      <c r="S1432" s="207"/>
      <c r="T1432" s="209">
        <f>T1433</f>
        <v>0</v>
      </c>
      <c r="U1432" s="12"/>
      <c r="V1432" s="12"/>
      <c r="W1432" s="12"/>
      <c r="X1432" s="12"/>
      <c r="Y1432" s="12"/>
      <c r="Z1432" s="12"/>
      <c r="AA1432" s="12"/>
      <c r="AB1432" s="12"/>
      <c r="AC1432" s="12"/>
      <c r="AD1432" s="12"/>
      <c r="AE1432" s="12"/>
      <c r="AR1432" s="210" t="s">
        <v>621</v>
      </c>
      <c r="AT1432" s="211" t="s">
        <v>72</v>
      </c>
      <c r="AU1432" s="211" t="s">
        <v>81</v>
      </c>
      <c r="AY1432" s="210" t="s">
        <v>134</v>
      </c>
      <c r="BK1432" s="212">
        <f>BK1433</f>
        <v>0</v>
      </c>
    </row>
    <row r="1433" s="2" customFormat="1" ht="16.5" customHeight="1">
      <c r="A1433" s="38"/>
      <c r="B1433" s="39"/>
      <c r="C1433" s="215" t="s">
        <v>1693</v>
      </c>
      <c r="D1433" s="215" t="s">
        <v>138</v>
      </c>
      <c r="E1433" s="216" t="s">
        <v>1694</v>
      </c>
      <c r="F1433" s="217" t="s">
        <v>1692</v>
      </c>
      <c r="G1433" s="218" t="s">
        <v>1688</v>
      </c>
      <c r="H1433" s="219">
        <v>45</v>
      </c>
      <c r="I1433" s="220"/>
      <c r="J1433" s="221">
        <f>ROUND(I1433*H1433,2)</f>
        <v>0</v>
      </c>
      <c r="K1433" s="222"/>
      <c r="L1433" s="44"/>
      <c r="M1433" s="273" t="s">
        <v>1</v>
      </c>
      <c r="N1433" s="274" t="s">
        <v>39</v>
      </c>
      <c r="O1433" s="275"/>
      <c r="P1433" s="276">
        <f>O1433*H1433</f>
        <v>0</v>
      </c>
      <c r="Q1433" s="276">
        <v>0</v>
      </c>
      <c r="R1433" s="276">
        <f>Q1433*H1433</f>
        <v>0</v>
      </c>
      <c r="S1433" s="276">
        <v>0</v>
      </c>
      <c r="T1433" s="277">
        <f>S1433*H1433</f>
        <v>0</v>
      </c>
      <c r="U1433" s="38"/>
      <c r="V1433" s="38"/>
      <c r="W1433" s="38"/>
      <c r="X1433" s="38"/>
      <c r="Y1433" s="38"/>
      <c r="Z1433" s="38"/>
      <c r="AA1433" s="38"/>
      <c r="AB1433" s="38"/>
      <c r="AC1433" s="38"/>
      <c r="AD1433" s="38"/>
      <c r="AE1433" s="38"/>
      <c r="AR1433" s="227" t="s">
        <v>1689</v>
      </c>
      <c r="AT1433" s="227" t="s">
        <v>138</v>
      </c>
      <c r="AU1433" s="227" t="s">
        <v>143</v>
      </c>
      <c r="AY1433" s="17" t="s">
        <v>134</v>
      </c>
      <c r="BE1433" s="228">
        <f>IF(N1433="základní",J1433,0)</f>
        <v>0</v>
      </c>
      <c r="BF1433" s="228">
        <f>IF(N1433="snížená",J1433,0)</f>
        <v>0</v>
      </c>
      <c r="BG1433" s="228">
        <f>IF(N1433="zákl. přenesená",J1433,0)</f>
        <v>0</v>
      </c>
      <c r="BH1433" s="228">
        <f>IF(N1433="sníž. přenesená",J1433,0)</f>
        <v>0</v>
      </c>
      <c r="BI1433" s="228">
        <f>IF(N1433="nulová",J1433,0)</f>
        <v>0</v>
      </c>
      <c r="BJ1433" s="17" t="s">
        <v>143</v>
      </c>
      <c r="BK1433" s="228">
        <f>ROUND(I1433*H1433,2)</f>
        <v>0</v>
      </c>
      <c r="BL1433" s="17" t="s">
        <v>1689</v>
      </c>
      <c r="BM1433" s="227" t="s">
        <v>1695</v>
      </c>
    </row>
    <row r="1434" s="2" customFormat="1" ht="6.96" customHeight="1">
      <c r="A1434" s="38"/>
      <c r="B1434" s="66"/>
      <c r="C1434" s="67"/>
      <c r="D1434" s="67"/>
      <c r="E1434" s="67"/>
      <c r="F1434" s="67"/>
      <c r="G1434" s="67"/>
      <c r="H1434" s="67"/>
      <c r="I1434" s="67"/>
      <c r="J1434" s="67"/>
      <c r="K1434" s="67"/>
      <c r="L1434" s="44"/>
      <c r="M1434" s="38"/>
      <c r="O1434" s="38"/>
      <c r="P1434" s="38"/>
      <c r="Q1434" s="38"/>
      <c r="R1434" s="38"/>
      <c r="S1434" s="38"/>
      <c r="T1434" s="38"/>
      <c r="U1434" s="38"/>
      <c r="V1434" s="38"/>
      <c r="W1434" s="38"/>
      <c r="X1434" s="38"/>
      <c r="Y1434" s="38"/>
      <c r="Z1434" s="38"/>
      <c r="AA1434" s="38"/>
      <c r="AB1434" s="38"/>
      <c r="AC1434" s="38"/>
      <c r="AD1434" s="38"/>
      <c r="AE1434" s="38"/>
    </row>
  </sheetData>
  <sheetProtection sheet="1" autoFilter="0" formatColumns="0" formatRows="0" objects="1" scenarios="1" spinCount="100000" saltValue="gh2+X/G/soEBYi0Ti1dKhgdOcYlFLM1zVVBGxn/5mc2HDy24Y3Ufq/kDKVE+fhEbDhSdloltMhjvSmguxrPgHQ==" hashValue="lVCuT9l4/0H8eyYfxbVRNoZOpwRmVqvS5J9Nf5p2wIMqvWTWOjkaQnru5xGTJy22GYn2jnx4/utIUX4TMo+vYQ==" algorithmName="SHA-512" password="CC35"/>
  <autoFilter ref="C143:K1433"/>
  <mergeCells count="9">
    <mergeCell ref="E7:H7"/>
    <mergeCell ref="E9:H9"/>
    <mergeCell ref="E18:H18"/>
    <mergeCell ref="E27:H27"/>
    <mergeCell ref="E85:H85"/>
    <mergeCell ref="E87:H87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MSI\Ladislav</dc:creator>
  <cp:lastModifiedBy>MSI\Ladislav</cp:lastModifiedBy>
  <dcterms:created xsi:type="dcterms:W3CDTF">2023-10-09T20:37:50Z</dcterms:created>
  <dcterms:modified xsi:type="dcterms:W3CDTF">2023-10-09T20:37:53Z</dcterms:modified>
</cp:coreProperties>
</file>